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150" windowWidth="13500" windowHeight="10350" tabRatio="688" activeTab="0"/>
  </bookViews>
  <sheets>
    <sheet name="СОШ БУ" sheetId="1" r:id="rId1"/>
  </sheets>
  <definedNames>
    <definedName name="_xlnm.Print_Titles" localSheetId="0">'СОШ БУ'!$B:$D,'СОШ БУ'!$20:$22</definedName>
    <definedName name="_xlnm.Print_Area" localSheetId="0">'СОШ БУ'!$B$1:$AI$475</definedName>
  </definedNames>
  <calcPr fullCalcOnLoad="1"/>
</workbook>
</file>

<file path=xl/sharedStrings.xml><?xml version="1.0" encoding="utf-8"?>
<sst xmlns="http://schemas.openxmlformats.org/spreadsheetml/2006/main" count="1224" uniqueCount="410">
  <si>
    <t>(руб.)</t>
  </si>
  <si>
    <t>№ п/п</t>
  </si>
  <si>
    <t>Наименование показателя</t>
  </si>
  <si>
    <t>Субсидия на выполнение муниципального задания,</t>
  </si>
  <si>
    <t>в том числе:</t>
  </si>
  <si>
    <t>1.1.</t>
  </si>
  <si>
    <t>На оказание муниципальной услуги</t>
  </si>
  <si>
    <t>1.2.</t>
  </si>
  <si>
    <t>На содержание имущества</t>
  </si>
  <si>
    <t>Целевая субсидия (на выполнение мероприятий в рамках целевых программ):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</si>
  <si>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</si>
  <si>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</si>
  <si>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</si>
  <si>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</si>
  <si>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</si>
  <si>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</si>
  <si>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</si>
  <si>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</si>
  <si>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</si>
  <si>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Бюджетные инвестиции </t>
  </si>
  <si>
    <t>Платные услуги</t>
  </si>
  <si>
    <t>Поступления от сдачи имущества в аренду</t>
  </si>
  <si>
    <t>Родительская плата</t>
  </si>
  <si>
    <t>Добровольные пожертвования и целевые взносы</t>
  </si>
  <si>
    <t xml:space="preserve">На оказание муниципальной услуги всего, </t>
  </si>
  <si>
    <t>1.1.1.</t>
  </si>
  <si>
    <t>1.1.2.</t>
  </si>
  <si>
    <t>1.1.3.</t>
  </si>
  <si>
    <t>1.1.4.</t>
  </si>
  <si>
    <t>1.1.5.</t>
  </si>
  <si>
    <t>1.1.7</t>
  </si>
  <si>
    <t>1.1.8</t>
  </si>
  <si>
    <t>1.1.9</t>
  </si>
  <si>
    <t>1.2</t>
  </si>
  <si>
    <t>1.2.1</t>
  </si>
  <si>
    <t>1.2.2</t>
  </si>
  <si>
    <t>1.2.3</t>
  </si>
  <si>
    <t>2</t>
  </si>
  <si>
    <t>2.1</t>
  </si>
  <si>
    <t>2.1.2</t>
  </si>
  <si>
    <t>2.1.3</t>
  </si>
  <si>
    <t>Открытие логопедических пунктов на базе ДОУ</t>
  </si>
  <si>
    <t>2.1.4</t>
  </si>
  <si>
    <t>Оснащение пищеблоков технологическим и холодильным оборудованием</t>
  </si>
  <si>
    <t>Оснащение физкультурных залов спортивными комплексами, тренажерами</t>
  </si>
  <si>
    <t>Капитальный ремонт</t>
  </si>
  <si>
    <t>Установка огнеупорных дверей, люков</t>
  </si>
  <si>
    <t>Тепло</t>
  </si>
  <si>
    <t>Свет</t>
  </si>
  <si>
    <t>Вода</t>
  </si>
  <si>
    <t>Организация PR-кампании</t>
  </si>
  <si>
    <t>Организация и проведение смотра конкурса на лучшую организацию школьного питания</t>
  </si>
  <si>
    <t>Организация и проведение конкурса "Азбука здорового питания" среди учащихся и их родителей</t>
  </si>
  <si>
    <t>2.6</t>
  </si>
  <si>
    <t>2.7</t>
  </si>
  <si>
    <t>Издание методических рекомендаций, сборников, флайеров</t>
  </si>
  <si>
    <t>2.8</t>
  </si>
  <si>
    <t>2.9</t>
  </si>
  <si>
    <t>3</t>
  </si>
  <si>
    <t>4</t>
  </si>
  <si>
    <t>4.1</t>
  </si>
  <si>
    <t>Заработная плата</t>
  </si>
  <si>
    <t>4.2</t>
  </si>
  <si>
    <t>Прочие выплаты</t>
  </si>
  <si>
    <t>4.3</t>
  </si>
  <si>
    <t>Начисления на оплату труда</t>
  </si>
  <si>
    <t>4.4</t>
  </si>
  <si>
    <t>Услуги связи</t>
  </si>
  <si>
    <t>4.5</t>
  </si>
  <si>
    <t>Транспортные услуги</t>
  </si>
  <si>
    <t>4.6</t>
  </si>
  <si>
    <t>Коммунальные услуги, в том числе</t>
  </si>
  <si>
    <t>4.7</t>
  </si>
  <si>
    <t>Арендная плата за пользование имуществом</t>
  </si>
  <si>
    <t>4.8</t>
  </si>
  <si>
    <t>Капитальный ремонт учреждения</t>
  </si>
  <si>
    <t>4.9</t>
  </si>
  <si>
    <t>Текущий ремонт учреждения</t>
  </si>
  <si>
    <t>4.10</t>
  </si>
  <si>
    <t>4.11</t>
  </si>
  <si>
    <t xml:space="preserve">Прочие услуги </t>
  </si>
  <si>
    <t>4.12</t>
  </si>
  <si>
    <t>Оздоровление</t>
  </si>
  <si>
    <t>4.13</t>
  </si>
  <si>
    <t>Увеличение стоимости основных средств</t>
  </si>
  <si>
    <t>4.14</t>
  </si>
  <si>
    <t>5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</si>
  <si>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</si>
  <si>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</si>
  <si>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</si>
  <si>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</si>
  <si>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</si>
  <si>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</si>
  <si>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</si>
  <si>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</si>
  <si>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</si>
  <si>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</si>
  <si>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</si>
  <si>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</si>
  <si>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</si>
  <si>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</si>
  <si>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</si>
  <si>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</si>
  <si>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</si>
  <si>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</si>
  <si>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</si>
  <si>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7.12</t>
  </si>
  <si>
    <t xml:space="preserve">Свет </t>
  </si>
  <si>
    <t xml:space="preserve">Вода </t>
  </si>
  <si>
    <t xml:space="preserve">Тепло </t>
  </si>
  <si>
    <t>На содержание имущества, всего</t>
  </si>
  <si>
    <t>Увеличение стоимости материальных запасов, в том числе:</t>
  </si>
  <si>
    <t>из них:</t>
  </si>
  <si>
    <t>Поступления всего, в том числе:</t>
  </si>
  <si>
    <t>Выплаты всего, в том числе:</t>
  </si>
  <si>
    <t>"Развитие дошкольного образования города Хабаровска на 2011-2013 годы" (Постановление администрации города от 30.08.2010 № 2768)</t>
  </si>
  <si>
    <t>"Энергосбережение и повышение энергетической эффективности в городе Хабаровске на 2010-2015 годы" (Постановление администрации города от 26.08.2010 № 2759)</t>
  </si>
  <si>
    <t xml:space="preserve">Заработная плата </t>
  </si>
  <si>
    <t xml:space="preserve">Прочие выплаты </t>
  </si>
  <si>
    <t xml:space="preserve">Начисления на заработную плату </t>
  </si>
  <si>
    <t>Коммунальные услуги :</t>
  </si>
  <si>
    <t xml:space="preserve">Содержание учреждений </t>
  </si>
  <si>
    <t xml:space="preserve">Увеличение стоимости основных средств </t>
  </si>
  <si>
    <t xml:space="preserve">Увеличение стоимости материальных запасов </t>
  </si>
  <si>
    <t>Коммунальные услуги  :</t>
  </si>
  <si>
    <t>Прочие расходы:</t>
  </si>
  <si>
    <t xml:space="preserve">Налог на имущество </t>
  </si>
  <si>
    <t xml:space="preserve">Налог на землю </t>
  </si>
  <si>
    <t xml:space="preserve">Прочие налоги </t>
  </si>
  <si>
    <t>Прочие расходы</t>
  </si>
  <si>
    <t>Увеличение стоимости материальных запасов</t>
  </si>
  <si>
    <t>Коммунальные услуги, в том числе: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</si>
  <si>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</si>
  <si>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</si>
  <si>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</si>
  <si>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</si>
  <si>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</si>
  <si>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</si>
  <si>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</si>
  <si>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</si>
  <si>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</si>
  <si>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</si>
  <si>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</si>
  <si>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</si>
  <si>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</si>
  <si>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Благоустройство территорий ДОУ (текущий ремонт)</t>
  </si>
  <si>
    <t>Текущий ремонт</t>
  </si>
  <si>
    <t>Приобретение оборудования и мебели</t>
  </si>
  <si>
    <t>Ремонт инженерных сетей</t>
  </si>
  <si>
    <t>Противопожарная пропитка</t>
  </si>
  <si>
    <t>Приобретение оборудования</t>
  </si>
  <si>
    <t>Приобретение мягкого инвентаря, расходных материалов</t>
  </si>
  <si>
    <t>Изготовление ПСД</t>
  </si>
  <si>
    <t>Материально-техническое обеспечение</t>
  </si>
  <si>
    <t>Программное обеспечение</t>
  </si>
  <si>
    <t>Обеспечение легитимности и информационной безопасности</t>
  </si>
  <si>
    <t>Реализация пилотного проекта "Электронная школа"</t>
  </si>
  <si>
    <t>Реализация проектов "Электронный дневник",  "Электронный журнал". Создание автоматизированных рабочих мест.</t>
  </si>
  <si>
    <t>Питание</t>
  </si>
  <si>
    <t>Учебные расходы</t>
  </si>
  <si>
    <t>1.1.10</t>
  </si>
  <si>
    <t>Прочие услуги по содержанию имущества</t>
  </si>
  <si>
    <t>4.15</t>
  </si>
  <si>
    <t>Муниципальный бюджет</t>
  </si>
  <si>
    <t>ВСЕГО</t>
  </si>
  <si>
    <t xml:space="preserve">Вышестоящий бюджет </t>
  </si>
  <si>
    <t>Внебюджетные источники</t>
  </si>
  <si>
    <t>По лицевым счетам, открытым в отделе казначейского исполнения бюджета финансового департамента</t>
  </si>
  <si>
    <t>По счетам, открытым в кредитных организациях</t>
  </si>
  <si>
    <t>реализация общеобразовательного стандарта (1608)</t>
  </si>
  <si>
    <t>питание школьников (1612)</t>
  </si>
  <si>
    <t>1.1.6.</t>
  </si>
  <si>
    <t>1.1.11</t>
  </si>
  <si>
    <t>Арендная плата за пользование имущество</t>
  </si>
  <si>
    <t>Прочие работы, услуги</t>
  </si>
  <si>
    <t>1.1.12</t>
  </si>
  <si>
    <t>классное руководство - краевое (1603)</t>
  </si>
  <si>
    <t>КОСГУ</t>
  </si>
  <si>
    <t>"Развитие материально-технической базы образовательных учреждений города Хабаровска на 2011-2013 годы" (Постановление администрации города от 26.08.2010 № 2715)</t>
  </si>
  <si>
    <t>"Развитие единой информационно-коммуникационной среды муниципальной системы образования города Хабаровска на 2011-2013 годы" (Постановление администрации города от 23.08.2010 № 2684)</t>
  </si>
  <si>
    <t>Развитие системы питания учащихся общеобразовательных учреждений города Хабаровска на 2011-2013 годы (Постановление администрации города от 26.07.2010 № 2405)</t>
  </si>
  <si>
    <t>Субсидия на выполнение муниципального задания</t>
  </si>
  <si>
    <t>Установка видеонаблюдения, АПС</t>
  </si>
  <si>
    <t>Раздел 1, п.2.</t>
  </si>
  <si>
    <t>Раздел 1, п.5.</t>
  </si>
  <si>
    <t>Раздел 2, п.1.</t>
  </si>
  <si>
    <t>Оснащение медицинским оборудованием</t>
  </si>
  <si>
    <t>Раздел 2, п.3.</t>
  </si>
  <si>
    <t>Раздел 2, п.4.</t>
  </si>
  <si>
    <t>Раздел 2, п.5.</t>
  </si>
  <si>
    <t>Раздел 1, п.1.1.</t>
  </si>
  <si>
    <t>Мероприятия по открытию и дооснащению новых ДОУ</t>
  </si>
  <si>
    <t>Раздел 1, п.6.</t>
  </si>
  <si>
    <t>Открытие групп в действующих ДОУ</t>
  </si>
  <si>
    <t>п.2.3.</t>
  </si>
  <si>
    <t>п.2.2.</t>
  </si>
  <si>
    <t xml:space="preserve">Перекладка электрических сетей для снижения потерь </t>
  </si>
  <si>
    <t>Внедрение светодиодных источников света</t>
  </si>
  <si>
    <t>Ремонт пищеблоков школ</t>
  </si>
  <si>
    <t>п.10.1.1.</t>
  </si>
  <si>
    <t>Аудит технологического оборудования, замена технологического оборудования, мебели, инвентаря для оснащения пищеблоков</t>
  </si>
  <si>
    <t>п.10.1.3.</t>
  </si>
  <si>
    <t>п.10.3.1.</t>
  </si>
  <si>
    <t>п.10.3.2.</t>
  </si>
  <si>
    <t>п.10.3.3.</t>
  </si>
  <si>
    <t>п.1.</t>
  </si>
  <si>
    <t>п.2.</t>
  </si>
  <si>
    <t>п.3.</t>
  </si>
  <si>
    <t>Приобретение материалов</t>
  </si>
  <si>
    <t>п.6.</t>
  </si>
  <si>
    <t>п.7.</t>
  </si>
  <si>
    <t>п.9.</t>
  </si>
  <si>
    <t>Присоединение электрических мощностей</t>
  </si>
  <si>
    <t>2.10</t>
  </si>
  <si>
    <t>Установка технических средств безопасности</t>
  </si>
  <si>
    <t>п.1.1.</t>
  </si>
  <si>
    <t xml:space="preserve">Проектирование, монтаж, модернизация локальной системы наружного видеонаблюдения  </t>
  </si>
  <si>
    <t>п.1.2.</t>
  </si>
  <si>
    <t xml:space="preserve">Проектирование, монтаж охранной сигнализации    </t>
  </si>
  <si>
    <t>п.1.4.</t>
  </si>
  <si>
    <t xml:space="preserve">Проектирование, монтаж, модернизация системы автоматической пожарной сигнализации </t>
  </si>
  <si>
    <t>Мероприятия обеспечения пожарной безопасности</t>
  </si>
  <si>
    <t>п.4.4.</t>
  </si>
  <si>
    <t>п.4.5.</t>
  </si>
  <si>
    <t>п.4.6.</t>
  </si>
  <si>
    <t>п.4.7.</t>
  </si>
  <si>
    <t>Установка противопожарных дверей, люков</t>
  </si>
  <si>
    <t>Ремонт, модернизация внутреннего противопожарного водопровода</t>
  </si>
  <si>
    <t xml:space="preserve">Огнезащитная обработка деревянных конструкций </t>
  </si>
  <si>
    <t xml:space="preserve">Испытание пожарных кранов, огнезащитной обработки, систем оповещения, эвакуационных и пожарных лестниц </t>
  </si>
  <si>
    <t>Устройство, восстановление, ремонт ограждения</t>
  </si>
  <si>
    <t>"Обеспечение безопасности участников образовательного процесса муниципальных образовательных учреждений г.Хабаровска на 2013-2015 годы" (Постановление администрации города от 14.11.2012 № 4767)</t>
  </si>
  <si>
    <t>2.11.</t>
  </si>
  <si>
    <t>п.1.10.</t>
  </si>
  <si>
    <t>Оборудование центров внешкольной работы средствами доступа для инвалидов и других групп населения</t>
  </si>
  <si>
    <t>Оплата труда специалистов "социальных гостиных"</t>
  </si>
  <si>
    <t>Приобретение мягкой и корпусной мебели, бытовой техники</t>
  </si>
  <si>
    <t>Капитальный ремонт зданий под МДОУ</t>
  </si>
  <si>
    <t>п.3.2.</t>
  </si>
  <si>
    <t>Остаток средств на 01.01.2014 г., в том числе:</t>
  </si>
  <si>
    <t>Оснащение компьютерным оборудованием МДОУ, муниципальных учреждений дополнительного образования детей</t>
  </si>
  <si>
    <t>Оснащение МДОУ презентационным и периферийным оборудованием</t>
  </si>
  <si>
    <t>п.1.3.</t>
  </si>
  <si>
    <t>Оснащение МОУ интерактивным оборудованием</t>
  </si>
  <si>
    <t>п.2.1.</t>
  </si>
  <si>
    <t>Обеспечение МДОУ лицензионными пакетами программного обеспечения</t>
  </si>
  <si>
    <t>Обеспечение противовирусной защиты информации на компьютерах и внешних носителях, приобретение антивирусных программ для МДОУ</t>
  </si>
  <si>
    <t>Создание медиатек в МДОУ</t>
  </si>
  <si>
    <t>п.5.1.1.</t>
  </si>
  <si>
    <t>Подключение МОУ к сети ЕМТС</t>
  </si>
  <si>
    <t>п.5.1.2.</t>
  </si>
  <si>
    <t>Обслуживание и ремонт сети ЕМТС</t>
  </si>
  <si>
    <t>п.5.2.</t>
  </si>
  <si>
    <t>Модернизация локальных сетей в МОУ</t>
  </si>
  <si>
    <t>п.5.4.</t>
  </si>
  <si>
    <t>Обеспечение электронного документооборота МОУ</t>
  </si>
  <si>
    <t>п.6.2.</t>
  </si>
  <si>
    <t>Проведение городских конкурсов для учащихся с использованием информационно-коммуникационных технологий</t>
  </si>
  <si>
    <t>п.7.1.</t>
  </si>
  <si>
    <t>п.7.2.</t>
  </si>
  <si>
    <t>п.7.4.</t>
  </si>
  <si>
    <t>Апробация новых компьютерных технологий в МДОУ</t>
  </si>
  <si>
    <t>2.10.</t>
  </si>
  <si>
    <t>соц поддержка (1623)</t>
  </si>
  <si>
    <t>п.5.7.</t>
  </si>
  <si>
    <t>п.5.1.</t>
  </si>
  <si>
    <t>Испытание пожарных кранов, лестниц, систем оповещения и пропитки</t>
  </si>
  <si>
    <t>Проектирование и монтаж систем видеонаблюдения</t>
  </si>
  <si>
    <t>Модернизация и ремонт АПС</t>
  </si>
  <si>
    <t>Энергоаудит</t>
  </si>
  <si>
    <t>п.5.6.</t>
  </si>
  <si>
    <t xml:space="preserve">"Развитие дошкольного образования города Хабаровска на 2011-2013 годы" (Постановление администрации города от 30.08.2010 № 2768) </t>
  </si>
  <si>
    <t xml:space="preserve">"Развитие системы питания учащихся общеобразовательных учреждений города Хабаровска на 2011-2013 годы" (Постановление администрации города от 26.07.2010 № 2405) </t>
  </si>
  <si>
    <t>реализация общедоступного и бесплатного дошкольного образования  (2065)</t>
  </si>
  <si>
    <t>модернизация (058)</t>
  </si>
  <si>
    <t>ЧС 01</t>
  </si>
  <si>
    <t xml:space="preserve">"Обеспечение безопасности участников образовательного процесса муниципальных образовательных учреждений г.Хабаровска на 2013-2015 годы" </t>
  </si>
  <si>
    <t>"Обеспечение качества и доступности образования на 2014 - 2016 годы" (Постановление администрации города от 28.10.2013 №4237)</t>
  </si>
  <si>
    <t>"Доступная среда" на 2013-2015 годы" (Постановление администрации города от 08.10.2012 № 4180)</t>
  </si>
  <si>
    <t>"Энергосбережение и повышение энергетической эффективности в городе Хабаровске на 2014-2016 годы" (Постановление администрации города от 18.12.2013 № 5433)</t>
  </si>
  <si>
    <t>4209900                                   4219900                                                   4239900                                   4319900</t>
  </si>
  <si>
    <t>"Молодежь Хабаровска" (Постановление администрации города от 20.11.2013 № 4929)</t>
  </si>
  <si>
    <t>"Улучшение экологического состояния города Хабаровска на 2014-2015 годы" (Постановление администрации города  от 01.11.2013 № 4440)</t>
  </si>
  <si>
    <t>2.2</t>
  </si>
  <si>
    <t>мероприятия по экологическому просвещению и повышению уровня экологичекой культуры</t>
  </si>
  <si>
    <t>п.3.1.1.1</t>
  </si>
  <si>
    <t>п.3.1.1.2</t>
  </si>
  <si>
    <t>п.3.1.1.3</t>
  </si>
  <si>
    <t>п.9.2.2</t>
  </si>
  <si>
    <t>Оснащение зданий приборами учета используемых энергетических ресурсов , установка элеваторных узлов, автоматизированного индивидуального теплового пункта, установка средств автоматики</t>
  </si>
  <si>
    <t xml:space="preserve">Капитальный ремонт </t>
  </si>
  <si>
    <t>1.3.1</t>
  </si>
  <si>
    <t>1.3</t>
  </si>
  <si>
    <t>Совершенствование МТБ</t>
  </si>
  <si>
    <t>Проведение текущего ремонта зданий, сооружений и территорий</t>
  </si>
  <si>
    <t>1.3.2</t>
  </si>
  <si>
    <t>Приобретение строительных материалов</t>
  </si>
  <si>
    <t>1.3.3</t>
  </si>
  <si>
    <t>1.3.4</t>
  </si>
  <si>
    <t>Ремонт наружних инженерных сетей и технологическое присоединение</t>
  </si>
  <si>
    <t>1.3.6</t>
  </si>
  <si>
    <t>Установка аварийных блоков освещения, модернизация системы электроснабжения, внедрение светодиодных источников света</t>
  </si>
  <si>
    <t>1.4</t>
  </si>
  <si>
    <t xml:space="preserve">Обеспечение безопасности в учреждениях </t>
  </si>
  <si>
    <t>1.4.1</t>
  </si>
  <si>
    <t>Проектирование, монтаж, модернизация локальных систем видеонаблюдения</t>
  </si>
  <si>
    <t>1.4.4</t>
  </si>
  <si>
    <t>АПС</t>
  </si>
  <si>
    <t>1.4.6</t>
  </si>
  <si>
    <t>ОПС</t>
  </si>
  <si>
    <t>1.4.7</t>
  </si>
  <si>
    <t>Испытание пожарных кранов, систем оповещения, эвакуационных и пожарных лестниц</t>
  </si>
  <si>
    <t>1.4.8</t>
  </si>
  <si>
    <t>1.4.9</t>
  </si>
  <si>
    <t>Ежегодная огнезащитная обработка деревянных конструкций</t>
  </si>
  <si>
    <t>Установка клиентского оборудования систем навигации и безопасности передвижения автотранспортных средств</t>
  </si>
  <si>
    <t>1.4.10</t>
  </si>
  <si>
    <t>1.4.11</t>
  </si>
  <si>
    <t>1.4.12</t>
  </si>
  <si>
    <t>1.4.13</t>
  </si>
  <si>
    <t xml:space="preserve">Подключение  навигационных систем автотранспорта к системе слежения за объектами </t>
  </si>
  <si>
    <t>Изготовление планов эвакуации</t>
  </si>
  <si>
    <t>Дошкольное образование</t>
  </si>
  <si>
    <t xml:space="preserve">Открытие логопедических пунктов </t>
  </si>
  <si>
    <t>Оснащение спец.оборудованием для детей с нарушением зрения</t>
  </si>
  <si>
    <t>Оснащение оборудованием  сенсорной комнаты</t>
  </si>
  <si>
    <t>п.4</t>
  </si>
  <si>
    <t>Развитие ЕИКСМО</t>
  </si>
  <si>
    <t>п.2.3</t>
  </si>
  <si>
    <t>Обеспечение качества дополнительного образования детей</t>
  </si>
  <si>
    <t>Создание единого открытого информационного образовательного пространства</t>
  </si>
  <si>
    <t>Развитие информационно-коммуникативных процессов и формирование информационной культуры участников образовательного процесса</t>
  </si>
  <si>
    <t xml:space="preserve">Инновационная деятельность, внедрение новых информационных технологий </t>
  </si>
  <si>
    <t>Остаток средств на 01.01.2015 г., в том числе:</t>
  </si>
  <si>
    <t>2.11</t>
  </si>
  <si>
    <t xml:space="preserve">Гейц Татьяна Эриковна                                    </t>
  </si>
  <si>
    <t>Оснащение оборудованием</t>
  </si>
  <si>
    <t>иные межбюджетные трансферты (1610)</t>
  </si>
  <si>
    <t>Доступная среда (2014)</t>
  </si>
  <si>
    <t>Иные межбюджетные трансферты (680)</t>
  </si>
  <si>
    <t xml:space="preserve">"Развитие системы дополнительного образования детей города Хабаровска на 2011-2013 годы" </t>
  </si>
  <si>
    <t>"Развитие системы дополнительного образования детей города Хабаровска на 2011-2013 годы"</t>
  </si>
  <si>
    <t>2.12.</t>
  </si>
  <si>
    <t xml:space="preserve">"Чужих детей не бывает" на 2013-2015 годы" </t>
  </si>
  <si>
    <t>2.13</t>
  </si>
  <si>
    <t>2.13.</t>
  </si>
  <si>
    <t xml:space="preserve">оборудование   </t>
  </si>
  <si>
    <t xml:space="preserve">оплата труда   </t>
  </si>
  <si>
    <t>2.14.</t>
  </si>
  <si>
    <t>"Улучшение экологического состояния города Хабаровска на 2011-2015 годы" (Постановление администрации города  от 21.10.2010 № 3379)</t>
  </si>
  <si>
    <t>2.15.</t>
  </si>
  <si>
    <t>Краевые программы</t>
  </si>
  <si>
    <t>План на 2014 год</t>
  </si>
  <si>
    <t>транспортные расходы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</si>
  <si>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</si>
  <si>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</si>
  <si>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</si>
  <si>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начисления</t>
  </si>
  <si>
    <t>Эфир детской студии телевидения</t>
  </si>
  <si>
    <t>1.3.5</t>
  </si>
  <si>
    <t>Транспортные расходы</t>
  </si>
  <si>
    <t>Расширение региональных, федеральных и международных связей городского округа "Город Хабаровск" на 2014-2016 годы</t>
  </si>
  <si>
    <t>обеспечение доступности  дошкол. образования по кап. и тек. рем, приобретению оборудования                   (052)</t>
  </si>
  <si>
    <t>краевые мероприятия (0403)</t>
  </si>
  <si>
    <t>реализация отдел. направлений приоритет. нац. проекта "Образование" (056)</t>
  </si>
  <si>
    <t>повышение эффективности деятельности администрации города                  (0199)</t>
  </si>
  <si>
    <t>обеспечение доступности  дошкол. образования на приобретение зданий и помещений                   (2089)</t>
  </si>
  <si>
    <t>"Обеспечение качества и доступности образования на 2014 - 2020 годы" (Постановление администрации города от 28.10.2013 №4237)</t>
  </si>
  <si>
    <t>"Доступная среда" на 2014-2020 годы" (Постановление администрации города от 31.07.2014 № 3192)</t>
  </si>
  <si>
    <t>"Улучшение экологического состояния города Хабаровска на 2014-2018 годы" (Постановление администрации города  от 01.11.2013 № 4440)</t>
  </si>
  <si>
    <t>Краевые мероприятия</t>
  </si>
  <si>
    <t>"Энергосбережение и повышение энергетической эффективности в городе Хабаровске на 2014-2015 годы" (Постановление администрации города от 18.12.2013 № 5433)</t>
  </si>
  <si>
    <t>2.16.</t>
  </si>
  <si>
    <t>2.17.</t>
  </si>
  <si>
    <t>Доступная среда (442, 443)</t>
  </si>
  <si>
    <t>«Развитие культуры в городском округе «Город Хабаровск» на период 2014-2018 гг.» (постановление администрации города Хабаровска от 15.11.2013 № 4839)</t>
  </si>
  <si>
    <t>«Расширение региональных, федеральных и международных связей городского округа «Город Хабаровск» на 2014-2016 годы» (постановление администрации города Хабаровска от 25.11.2013 № 4953)</t>
  </si>
  <si>
    <t>«Молодежь Хабаровска» (постановление администрации города Хабаровска от 20.11.2013 № 4929) - Награждение за победу в конкурсах</t>
  </si>
  <si>
    <t>2.18.</t>
  </si>
  <si>
    <t xml:space="preserve">«Расширение региональных, федеральных и международных связей городского округа «Город Хабаровск» на 2014-2016 годы» </t>
  </si>
  <si>
    <t xml:space="preserve">«Развитие культуры в городском округе «Город Хабаровск» на период 2014-2018 гг.» </t>
  </si>
  <si>
    <t>«Молодежь Хабаровска» - Награждение за победу в конкурсах</t>
  </si>
  <si>
    <t>Стипендия Мэра города одаренным детям и талантливой молодежи</t>
  </si>
  <si>
    <t>8</t>
  </si>
  <si>
    <t xml:space="preserve">"Улучшение экологического состояния города Хабаровска на 2011-2015 годы" </t>
  </si>
  <si>
    <t>«Молодежь Хабаровска»  - Награждение за победу в конкурсах</t>
  </si>
  <si>
    <t>Возврат финансирования</t>
  </si>
  <si>
    <t>Ремонт наружних инженерных сетей и технологическое присоединение мощностей, модернизация системы электроснабжения, внедрение светодиодных источников света</t>
  </si>
  <si>
    <t>Расходы на приобретение зданий и помещений для реализации программ обеспечения доступности дошкольного образования</t>
  </si>
  <si>
    <t>1.4.5.</t>
  </si>
  <si>
    <t>Вывод сигнала о состоянии автоматической пожарной сигнализации на пульт единой дежурно-диспетчерской службы «112»</t>
  </si>
  <si>
    <t>2.19.</t>
  </si>
  <si>
    <t>«Защита населения и территории города Хабаровска от чрезвычайных ситуаций» (постановление администрации города Хабаровска от 30.12.2013 № 5568)</t>
  </si>
  <si>
    <t xml:space="preserve">«Защита населения и территории города Хабаровска от чрезвычайных ситуаций» </t>
  </si>
  <si>
    <t>Начисления на выплаты по оплате труда</t>
  </si>
  <si>
    <t>установка системы видеонаблюдения (2027)</t>
  </si>
  <si>
    <t>Организация отдыха в каникулярное время</t>
  </si>
  <si>
    <t>Утверждено бюджетных ассигнований всего, в том числе:</t>
  </si>
  <si>
    <t>Недофинансирование всего, в том числе:</t>
  </si>
  <si>
    <t>Уточненные показатели по поступлениям и выплатам плана финансово-хозяйственной деятельности за 2014 год</t>
  </si>
  <si>
    <t>УТВЕРЖДАЮ</t>
  </si>
  <si>
    <t>Начальник управления образования</t>
  </si>
  <si>
    <t>__________________ О.Я. Тен</t>
  </si>
  <si>
    <t>"Развитие системы питания учащихся общеобразовательных учреждений города Хабаровска на 2011-2013 годы" (Постановление администрации города от 26.07.2010 № 2405)</t>
  </si>
  <si>
    <t>Возврат остатков всего, в том числе:</t>
  </si>
  <si>
    <t>"_____" ____________  2014 г.</t>
  </si>
  <si>
    <t xml:space="preserve">                     мбоу сош № 13</t>
  </si>
  <si>
    <t>питание оздоовление</t>
  </si>
  <si>
    <t>Распоряжение Минобраз Хаб.края№763 от 30.04.2014г</t>
  </si>
  <si>
    <t>компенсац по итог аттест егэ мин образ № 763 от 30.04.2015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</si>
</sst>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2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i/>
      <u val="single"/>
      <sz val="30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i/>
      <sz val="13"/>
      <color indexed="8"/>
      <name val="Calibri"/>
      <family val="2"/>
    </font>
    <font>
      <sz val="20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b/>
      <sz val="26"/>
      <color theme="1"/>
      <name val="Calibri"/>
      <family val="2"/>
    </font>
    <font>
      <b/>
      <i/>
      <u val="single"/>
      <sz val="30"/>
      <color theme="1"/>
      <name val="Calibri"/>
      <family val="2"/>
    </font>
    <font>
      <b/>
      <sz val="20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  <font>
      <sz val="13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i/>
      <sz val="13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horizontal="left" wrapText="1"/>
    </xf>
    <xf numFmtId="0" fontId="26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4" fontId="70" fillId="0" borderId="10" xfId="0" applyNumberFormat="1" applyFont="1" applyFill="1" applyBorder="1" applyAlignment="1">
      <alignment wrapText="1"/>
    </xf>
    <xf numFmtId="4" fontId="70" fillId="0" borderId="11" xfId="0" applyNumberFormat="1" applyFont="1" applyFill="1" applyBorder="1" applyAlignment="1">
      <alignment wrapText="1"/>
    </xf>
    <xf numFmtId="4" fontId="70" fillId="0" borderId="12" xfId="0" applyNumberFormat="1" applyFont="1" applyFill="1" applyBorder="1" applyAlignment="1">
      <alignment wrapText="1"/>
    </xf>
    <xf numFmtId="4" fontId="70" fillId="0" borderId="13" xfId="0" applyNumberFormat="1" applyFont="1" applyFill="1" applyBorder="1" applyAlignment="1">
      <alignment wrapText="1"/>
    </xf>
    <xf numFmtId="4" fontId="69" fillId="0" borderId="14" xfId="0" applyNumberFormat="1" applyFont="1" applyFill="1" applyBorder="1" applyAlignment="1">
      <alignment wrapText="1"/>
    </xf>
    <xf numFmtId="4" fontId="69" fillId="0" borderId="15" xfId="0" applyNumberFormat="1" applyFont="1" applyFill="1" applyBorder="1" applyAlignment="1">
      <alignment wrapText="1"/>
    </xf>
    <xf numFmtId="4" fontId="70" fillId="0" borderId="14" xfId="0" applyNumberFormat="1" applyFont="1" applyFill="1" applyBorder="1" applyAlignment="1">
      <alignment wrapText="1"/>
    </xf>
    <xf numFmtId="4" fontId="70" fillId="0" borderId="15" xfId="0" applyNumberFormat="1" applyFont="1" applyFill="1" applyBorder="1" applyAlignment="1">
      <alignment wrapText="1"/>
    </xf>
    <xf numFmtId="4" fontId="70" fillId="0" borderId="16" xfId="0" applyNumberFormat="1" applyFont="1" applyFill="1" applyBorder="1" applyAlignment="1">
      <alignment wrapText="1"/>
    </xf>
    <xf numFmtId="4" fontId="70" fillId="0" borderId="17" xfId="0" applyNumberFormat="1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4" fontId="71" fillId="0" borderId="14" xfId="0" applyNumberFormat="1" applyFont="1" applyFill="1" applyBorder="1" applyAlignment="1">
      <alignment wrapText="1"/>
    </xf>
    <xf numFmtId="4" fontId="71" fillId="0" borderId="15" xfId="0" applyNumberFormat="1" applyFont="1" applyFill="1" applyBorder="1" applyAlignment="1">
      <alignment wrapText="1"/>
    </xf>
    <xf numFmtId="0" fontId="72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29" fillId="0" borderId="15" xfId="0" applyNumberFormat="1" applyFont="1" applyFill="1" applyBorder="1" applyAlignment="1">
      <alignment wrapText="1"/>
    </xf>
    <xf numFmtId="4" fontId="29" fillId="0" borderId="14" xfId="0" applyNumberFormat="1" applyFont="1" applyFill="1" applyBorder="1" applyAlignment="1">
      <alignment wrapText="1"/>
    </xf>
    <xf numFmtId="4" fontId="69" fillId="0" borderId="18" xfId="0" applyNumberFormat="1" applyFont="1" applyFill="1" applyBorder="1" applyAlignment="1">
      <alignment wrapText="1"/>
    </xf>
    <xf numFmtId="4" fontId="69" fillId="0" borderId="19" xfId="0" applyNumberFormat="1" applyFont="1" applyFill="1" applyBorder="1" applyAlignment="1">
      <alignment wrapText="1"/>
    </xf>
    <xf numFmtId="4" fontId="70" fillId="0" borderId="20" xfId="0" applyNumberFormat="1" applyFont="1" applyFill="1" applyBorder="1" applyAlignment="1">
      <alignment wrapText="1"/>
    </xf>
    <xf numFmtId="4" fontId="69" fillId="0" borderId="12" xfId="0" applyNumberFormat="1" applyFont="1" applyFill="1" applyBorder="1" applyAlignment="1">
      <alignment wrapText="1"/>
    </xf>
    <xf numFmtId="4" fontId="69" fillId="0" borderId="13" xfId="0" applyNumberFormat="1" applyFont="1" applyFill="1" applyBorder="1" applyAlignment="1">
      <alignment wrapText="1"/>
    </xf>
    <xf numFmtId="4" fontId="69" fillId="0" borderId="16" xfId="0" applyNumberFormat="1" applyFont="1" applyFill="1" applyBorder="1" applyAlignment="1">
      <alignment wrapText="1"/>
    </xf>
    <xf numFmtId="4" fontId="69" fillId="0" borderId="17" xfId="0" applyNumberFormat="1" applyFont="1" applyFill="1" applyBorder="1" applyAlignment="1">
      <alignment wrapText="1"/>
    </xf>
    <xf numFmtId="0" fontId="65" fillId="0" borderId="0" xfId="0" applyFont="1" applyFill="1" applyAlignment="1">
      <alignment/>
    </xf>
    <xf numFmtId="49" fontId="73" fillId="0" borderId="0" xfId="0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wrapText="1"/>
    </xf>
    <xf numFmtId="49" fontId="67" fillId="0" borderId="0" xfId="0" applyNumberFormat="1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Alignment="1">
      <alignment horizontal="left"/>
    </xf>
    <xf numFmtId="49" fontId="74" fillId="0" borderId="0" xfId="0" applyNumberFormat="1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wrapText="1"/>
    </xf>
    <xf numFmtId="0" fontId="69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0" fontId="68" fillId="0" borderId="0" xfId="0" applyFont="1" applyFill="1" applyAlignment="1">
      <alignment horizontal="center" wrapText="1"/>
    </xf>
    <xf numFmtId="4" fontId="71" fillId="33" borderId="14" xfId="0" applyNumberFormat="1" applyFont="1" applyFill="1" applyBorder="1" applyAlignment="1">
      <alignment wrapText="1"/>
    </xf>
    <xf numFmtId="4" fontId="71" fillId="33" borderId="15" xfId="0" applyNumberFormat="1" applyFont="1" applyFill="1" applyBorder="1" applyAlignment="1">
      <alignment wrapText="1"/>
    </xf>
    <xf numFmtId="0" fontId="72" fillId="33" borderId="0" xfId="0" applyFont="1" applyFill="1" applyAlignment="1">
      <alignment/>
    </xf>
    <xf numFmtId="49" fontId="7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wrapText="1"/>
    </xf>
    <xf numFmtId="0" fontId="78" fillId="0" borderId="0" xfId="0" applyFont="1" applyFill="1" applyAlignment="1">
      <alignment/>
    </xf>
    <xf numFmtId="49" fontId="74" fillId="0" borderId="0" xfId="0" applyNumberFormat="1" applyFont="1" applyFill="1" applyBorder="1" applyAlignment="1">
      <alignment vertical="center" wrapText="1"/>
    </xf>
    <xf numFmtId="49" fontId="74" fillId="0" borderId="0" xfId="0" applyNumberFormat="1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wrapText="1"/>
    </xf>
    <xf numFmtId="49" fontId="79" fillId="0" borderId="0" xfId="0" applyNumberFormat="1" applyFont="1" applyFill="1" applyBorder="1" applyAlignment="1">
      <alignment horizontal="left" vertical="center" wrapText="1"/>
    </xf>
    <xf numFmtId="49" fontId="69" fillId="0" borderId="0" xfId="0" applyNumberFormat="1" applyFont="1" applyFill="1" applyBorder="1" applyAlignment="1">
      <alignment horizontal="left" vertical="center" wrapText="1"/>
    </xf>
    <xf numFmtId="0" fontId="74" fillId="0" borderId="0" xfId="0" applyFont="1" applyFill="1" applyAlignment="1">
      <alignment wrapText="1"/>
    </xf>
    <xf numFmtId="0" fontId="80" fillId="33" borderId="24" xfId="0" applyFont="1" applyFill="1" applyBorder="1" applyAlignment="1">
      <alignment horizontal="center" vertical="center" wrapText="1"/>
    </xf>
    <xf numFmtId="4" fontId="70" fillId="33" borderId="25" xfId="0" applyNumberFormat="1" applyFont="1" applyFill="1" applyBorder="1" applyAlignment="1">
      <alignment wrapText="1"/>
    </xf>
    <xf numFmtId="4" fontId="70" fillId="33" borderId="26" xfId="0" applyNumberFormat="1" applyFont="1" applyFill="1" applyBorder="1" applyAlignment="1">
      <alignment wrapText="1"/>
    </xf>
    <xf numFmtId="0" fontId="81" fillId="34" borderId="27" xfId="0" applyFont="1" applyFill="1" applyBorder="1" applyAlignment="1">
      <alignment horizontal="center" vertical="center" wrapText="1"/>
    </xf>
    <xf numFmtId="49" fontId="81" fillId="34" borderId="27" xfId="0" applyNumberFormat="1" applyFont="1" applyFill="1" applyBorder="1" applyAlignment="1">
      <alignment horizontal="center" vertical="center" wrapText="1"/>
    </xf>
    <xf numFmtId="4" fontId="70" fillId="33" borderId="24" xfId="0" applyNumberFormat="1" applyFont="1" applyFill="1" applyBorder="1" applyAlignment="1">
      <alignment wrapText="1"/>
    </xf>
    <xf numFmtId="4" fontId="70" fillId="34" borderId="28" xfId="0" applyNumberFormat="1" applyFont="1" applyFill="1" applyBorder="1" applyAlignment="1">
      <alignment wrapText="1"/>
    </xf>
    <xf numFmtId="4" fontId="70" fillId="34" borderId="29" xfId="0" applyNumberFormat="1" applyFont="1" applyFill="1" applyBorder="1" applyAlignment="1">
      <alignment wrapText="1"/>
    </xf>
    <xf numFmtId="4" fontId="70" fillId="34" borderId="12" xfId="0" applyNumberFormat="1" applyFont="1" applyFill="1" applyBorder="1" applyAlignment="1">
      <alignment wrapText="1"/>
    </xf>
    <xf numFmtId="4" fontId="70" fillId="34" borderId="30" xfId="0" applyNumberFormat="1" applyFont="1" applyFill="1" applyBorder="1" applyAlignment="1">
      <alignment wrapText="1"/>
    </xf>
    <xf numFmtId="4" fontId="70" fillId="0" borderId="31" xfId="0" applyNumberFormat="1" applyFont="1" applyFill="1" applyBorder="1" applyAlignment="1">
      <alignment wrapText="1"/>
    </xf>
    <xf numFmtId="4" fontId="69" fillId="34" borderId="14" xfId="0" applyNumberFormat="1" applyFont="1" applyFill="1" applyBorder="1" applyAlignment="1">
      <alignment wrapText="1"/>
    </xf>
    <xf numFmtId="0" fontId="0" fillId="9" borderId="0" xfId="0" applyFont="1" applyFill="1" applyAlignment="1">
      <alignment/>
    </xf>
    <xf numFmtId="4" fontId="69" fillId="9" borderId="15" xfId="0" applyNumberFormat="1" applyFont="1" applyFill="1" applyBorder="1" applyAlignment="1">
      <alignment wrapText="1"/>
    </xf>
    <xf numFmtId="4" fontId="69" fillId="9" borderId="14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67" fillId="34" borderId="27" xfId="0" applyFont="1" applyFill="1" applyBorder="1" applyAlignment="1">
      <alignment horizontal="center" vertical="center" wrapText="1"/>
    </xf>
    <xf numFmtId="0" fontId="82" fillId="34" borderId="22" xfId="0" applyFont="1" applyFill="1" applyBorder="1" applyAlignment="1">
      <alignment horizontal="left" vertical="center" wrapText="1"/>
    </xf>
    <xf numFmtId="0" fontId="82" fillId="34" borderId="23" xfId="0" applyFont="1" applyFill="1" applyBorder="1" applyAlignment="1">
      <alignment horizontal="center" vertical="center" wrapText="1"/>
    </xf>
    <xf numFmtId="4" fontId="69" fillId="34" borderId="15" xfId="0" applyNumberFormat="1" applyFont="1" applyFill="1" applyBorder="1" applyAlignment="1">
      <alignment wrapText="1"/>
    </xf>
    <xf numFmtId="4" fontId="69" fillId="34" borderId="28" xfId="0" applyNumberFormat="1" applyFont="1" applyFill="1" applyBorder="1" applyAlignment="1">
      <alignment wrapText="1"/>
    </xf>
    <xf numFmtId="3" fontId="69" fillId="34" borderId="28" xfId="0" applyNumberFormat="1" applyFont="1" applyFill="1" applyBorder="1" applyAlignment="1">
      <alignment wrapText="1"/>
    </xf>
    <xf numFmtId="4" fontId="70" fillId="34" borderId="32" xfId="0" applyNumberFormat="1" applyFont="1" applyFill="1" applyBorder="1" applyAlignment="1">
      <alignment wrapText="1"/>
    </xf>
    <xf numFmtId="0" fontId="83" fillId="34" borderId="22" xfId="0" applyFont="1" applyFill="1" applyBorder="1" applyAlignment="1">
      <alignment horizontal="left" vertical="center" wrapText="1"/>
    </xf>
    <xf numFmtId="0" fontId="41" fillId="34" borderId="22" xfId="0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 wrapText="1"/>
    </xf>
    <xf numFmtId="0" fontId="0" fillId="19" borderId="0" xfId="0" applyFont="1" applyFill="1" applyAlignment="1">
      <alignment/>
    </xf>
    <xf numFmtId="4" fontId="69" fillId="19" borderId="14" xfId="0" applyNumberFormat="1" applyFont="1" applyFill="1" applyBorder="1" applyAlignment="1">
      <alignment wrapText="1"/>
    </xf>
    <xf numFmtId="4" fontId="69" fillId="19" borderId="15" xfId="0" applyNumberFormat="1" applyFont="1" applyFill="1" applyBorder="1" applyAlignment="1">
      <alignment wrapText="1"/>
    </xf>
    <xf numFmtId="4" fontId="70" fillId="34" borderId="14" xfId="0" applyNumberFormat="1" applyFont="1" applyFill="1" applyBorder="1" applyAlignment="1">
      <alignment wrapText="1"/>
    </xf>
    <xf numFmtId="0" fontId="58" fillId="19" borderId="0" xfId="0" applyFont="1" applyFill="1" applyAlignment="1">
      <alignment/>
    </xf>
    <xf numFmtId="4" fontId="70" fillId="19" borderId="14" xfId="0" applyNumberFormat="1" applyFont="1" applyFill="1" applyBorder="1" applyAlignment="1">
      <alignment wrapText="1"/>
    </xf>
    <xf numFmtId="4" fontId="70" fillId="19" borderId="15" xfId="0" applyNumberFormat="1" applyFont="1" applyFill="1" applyBorder="1" applyAlignment="1">
      <alignment wrapText="1"/>
    </xf>
    <xf numFmtId="4" fontId="3" fillId="34" borderId="28" xfId="0" applyNumberFormat="1" applyFont="1" applyFill="1" applyBorder="1" applyAlignment="1">
      <alignment wrapText="1"/>
    </xf>
    <xf numFmtId="0" fontId="68" fillId="34" borderId="22" xfId="0" applyFont="1" applyFill="1" applyBorder="1" applyAlignment="1">
      <alignment horizontal="left" vertical="center" wrapText="1"/>
    </xf>
    <xf numFmtId="4" fontId="70" fillId="34" borderId="33" xfId="0" applyNumberFormat="1" applyFont="1" applyFill="1" applyBorder="1" applyAlignment="1">
      <alignment wrapText="1"/>
    </xf>
    <xf numFmtId="0" fontId="24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wrapText="1"/>
    </xf>
    <xf numFmtId="0" fontId="78" fillId="34" borderId="0" xfId="0" applyFont="1" applyFill="1" applyAlignment="1">
      <alignment/>
    </xf>
    <xf numFmtId="0" fontId="68" fillId="34" borderId="0" xfId="0" applyFont="1" applyFill="1" applyAlignment="1">
      <alignment/>
    </xf>
    <xf numFmtId="49" fontId="79" fillId="34" borderId="0" xfId="0" applyNumberFormat="1" applyFont="1" applyFill="1" applyBorder="1" applyAlignment="1">
      <alignment horizontal="left" vertical="center" wrapText="1"/>
    </xf>
    <xf numFmtId="0" fontId="68" fillId="34" borderId="0" xfId="0" applyFont="1" applyFill="1" applyBorder="1" applyAlignment="1">
      <alignment wrapText="1"/>
    </xf>
    <xf numFmtId="0" fontId="74" fillId="34" borderId="0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68" fillId="34" borderId="0" xfId="0" applyFont="1" applyFill="1" applyAlignment="1">
      <alignment wrapText="1"/>
    </xf>
    <xf numFmtId="4" fontId="70" fillId="34" borderId="22" xfId="0" applyNumberFormat="1" applyFont="1" applyFill="1" applyBorder="1" applyAlignment="1">
      <alignment wrapText="1"/>
    </xf>
    <xf numFmtId="4" fontId="70" fillId="34" borderId="34" xfId="0" applyNumberFormat="1" applyFont="1" applyFill="1" applyBorder="1" applyAlignment="1">
      <alignment wrapText="1"/>
    </xf>
    <xf numFmtId="4" fontId="70" fillId="34" borderId="35" xfId="0" applyNumberFormat="1" applyFont="1" applyFill="1" applyBorder="1" applyAlignment="1">
      <alignment wrapText="1"/>
    </xf>
    <xf numFmtId="4" fontId="70" fillId="34" borderId="18" xfId="0" applyNumberFormat="1" applyFont="1" applyFill="1" applyBorder="1" applyAlignment="1">
      <alignment wrapText="1"/>
    </xf>
    <xf numFmtId="4" fontId="70" fillId="0" borderId="30" xfId="0" applyNumberFormat="1" applyFont="1" applyFill="1" applyBorder="1" applyAlignment="1">
      <alignment wrapText="1"/>
    </xf>
    <xf numFmtId="0" fontId="84" fillId="33" borderId="24" xfId="0" applyFont="1" applyFill="1" applyBorder="1" applyAlignment="1">
      <alignment horizontal="center" vertical="center" wrapText="1"/>
    </xf>
    <xf numFmtId="0" fontId="58" fillId="34" borderId="0" xfId="0" applyFont="1" applyFill="1" applyAlignment="1">
      <alignment/>
    </xf>
    <xf numFmtId="0" fontId="84" fillId="34" borderId="23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 wrapText="1"/>
    </xf>
    <xf numFmtId="0" fontId="83" fillId="34" borderId="28" xfId="0" applyFont="1" applyFill="1" applyBorder="1" applyAlignment="1">
      <alignment horizontal="left" vertical="center" wrapText="1"/>
    </xf>
    <xf numFmtId="4" fontId="70" fillId="34" borderId="31" xfId="0" applyNumberFormat="1" applyFont="1" applyFill="1" applyBorder="1" applyAlignment="1">
      <alignment wrapText="1"/>
    </xf>
    <xf numFmtId="3" fontId="70" fillId="34" borderId="28" xfId="0" applyNumberFormat="1" applyFont="1" applyFill="1" applyBorder="1" applyAlignment="1">
      <alignment wrapText="1"/>
    </xf>
    <xf numFmtId="4" fontId="69" fillId="0" borderId="36" xfId="0" applyNumberFormat="1" applyFont="1" applyFill="1" applyBorder="1" applyAlignment="1">
      <alignment wrapText="1"/>
    </xf>
    <xf numFmtId="4" fontId="69" fillId="0" borderId="37" xfId="0" applyNumberFormat="1" applyFont="1" applyFill="1" applyBorder="1" applyAlignment="1">
      <alignment wrapText="1"/>
    </xf>
    <xf numFmtId="0" fontId="84" fillId="34" borderId="22" xfId="0" applyFont="1" applyFill="1" applyBorder="1" applyAlignment="1">
      <alignment horizontal="center" vertical="center" wrapText="1"/>
    </xf>
    <xf numFmtId="4" fontId="4" fillId="34" borderId="23" xfId="0" applyNumberFormat="1" applyFont="1" applyFill="1" applyBorder="1" applyAlignment="1">
      <alignment wrapText="1"/>
    </xf>
    <xf numFmtId="0" fontId="82" fillId="34" borderId="28" xfId="0" applyFont="1" applyFill="1" applyBorder="1" applyAlignment="1">
      <alignment horizontal="left" vertical="center" wrapText="1"/>
    </xf>
    <xf numFmtId="0" fontId="68" fillId="34" borderId="28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86" fillId="34" borderId="28" xfId="0" applyFont="1" applyFill="1" applyBorder="1" applyAlignment="1">
      <alignment horizontal="left" vertical="center" wrapText="1"/>
    </xf>
    <xf numFmtId="0" fontId="84" fillId="34" borderId="28" xfId="0" applyFont="1" applyFill="1" applyBorder="1" applyAlignment="1">
      <alignment horizontal="left" vertical="center" wrapText="1"/>
    </xf>
    <xf numFmtId="0" fontId="87" fillId="34" borderId="28" xfId="0" applyFont="1" applyFill="1" applyBorder="1" applyAlignment="1">
      <alignment horizontal="left" vertical="center" wrapText="1"/>
    </xf>
    <xf numFmtId="0" fontId="42" fillId="34" borderId="28" xfId="0" applyFont="1" applyFill="1" applyBorder="1" applyAlignment="1">
      <alignment horizontal="left" vertical="center" wrapText="1"/>
    </xf>
    <xf numFmtId="0" fontId="29" fillId="34" borderId="28" xfId="0" applyFont="1" applyFill="1" applyBorder="1" applyAlignment="1">
      <alignment horizontal="left" vertical="center" wrapText="1"/>
    </xf>
    <xf numFmtId="0" fontId="81" fillId="34" borderId="28" xfId="0" applyFont="1" applyFill="1" applyBorder="1" applyAlignment="1">
      <alignment horizontal="left" vertical="center" wrapText="1"/>
    </xf>
    <xf numFmtId="0" fontId="67" fillId="34" borderId="28" xfId="0" applyFont="1" applyFill="1" applyBorder="1" applyAlignment="1">
      <alignment horizontal="left" vertical="center" wrapText="1"/>
    </xf>
    <xf numFmtId="4" fontId="71" fillId="34" borderId="28" xfId="0" applyNumberFormat="1" applyFont="1" applyFill="1" applyBorder="1" applyAlignment="1">
      <alignment wrapText="1"/>
    </xf>
    <xf numFmtId="4" fontId="88" fillId="34" borderId="28" xfId="0" applyNumberFormat="1" applyFont="1" applyFill="1" applyBorder="1" applyAlignment="1">
      <alignment wrapText="1"/>
    </xf>
    <xf numFmtId="0" fontId="85" fillId="34" borderId="27" xfId="0" applyFont="1" applyFill="1" applyBorder="1" applyAlignment="1">
      <alignment horizontal="center" vertical="center" wrapText="1"/>
    </xf>
    <xf numFmtId="14" fontId="67" fillId="34" borderId="27" xfId="0" applyNumberFormat="1" applyFont="1" applyFill="1" applyBorder="1" applyAlignment="1">
      <alignment horizontal="center" vertical="center" wrapText="1"/>
    </xf>
    <xf numFmtId="49" fontId="67" fillId="34" borderId="27" xfId="0" applyNumberFormat="1" applyFont="1" applyFill="1" applyBorder="1" applyAlignment="1">
      <alignment horizontal="center" vertical="center" wrapText="1"/>
    </xf>
    <xf numFmtId="49" fontId="85" fillId="34" borderId="27" xfId="0" applyNumberFormat="1" applyFont="1" applyFill="1" applyBorder="1" applyAlignment="1">
      <alignment horizontal="center" vertical="center" wrapText="1"/>
    </xf>
    <xf numFmtId="49" fontId="40" fillId="34" borderId="27" xfId="0" applyNumberFormat="1" applyFont="1" applyFill="1" applyBorder="1" applyAlignment="1">
      <alignment horizontal="center" vertical="center" wrapText="1"/>
    </xf>
    <xf numFmtId="17" fontId="67" fillId="34" borderId="27" xfId="0" applyNumberFormat="1" applyFont="1" applyFill="1" applyBorder="1" applyAlignment="1">
      <alignment horizontal="center" vertical="center" wrapText="1"/>
    </xf>
    <xf numFmtId="0" fontId="85" fillId="34" borderId="38" xfId="0" applyFont="1" applyFill="1" applyBorder="1" applyAlignment="1">
      <alignment horizontal="center" vertical="center" wrapText="1"/>
    </xf>
    <xf numFmtId="0" fontId="81" fillId="34" borderId="39" xfId="0" applyFont="1" applyFill="1" applyBorder="1" applyAlignment="1">
      <alignment horizontal="left" vertical="center" wrapText="1"/>
    </xf>
    <xf numFmtId="0" fontId="14" fillId="34" borderId="27" xfId="0" applyFont="1" applyFill="1" applyBorder="1" applyAlignment="1">
      <alignment horizontal="center"/>
    </xf>
    <xf numFmtId="4" fontId="69" fillId="34" borderId="39" xfId="0" applyNumberFormat="1" applyFont="1" applyFill="1" applyBorder="1" applyAlignment="1">
      <alignment wrapText="1"/>
    </xf>
    <xf numFmtId="0" fontId="67" fillId="34" borderId="14" xfId="0" applyFont="1" applyFill="1" applyBorder="1" applyAlignment="1">
      <alignment horizontal="center" vertical="center" wrapText="1"/>
    </xf>
    <xf numFmtId="14" fontId="67" fillId="34" borderId="14" xfId="0" applyNumberFormat="1" applyFont="1" applyFill="1" applyBorder="1" applyAlignment="1">
      <alignment horizontal="center" vertical="center" wrapText="1"/>
    </xf>
    <xf numFmtId="49" fontId="67" fillId="34" borderId="14" xfId="0" applyNumberFormat="1" applyFont="1" applyFill="1" applyBorder="1" applyAlignment="1">
      <alignment horizontal="center" vertical="center" wrapText="1"/>
    </xf>
    <xf numFmtId="49" fontId="81" fillId="34" borderId="14" xfId="0" applyNumberFormat="1" applyFont="1" applyFill="1" applyBorder="1" applyAlignment="1">
      <alignment horizontal="center" vertical="center" wrapText="1"/>
    </xf>
    <xf numFmtId="49" fontId="85" fillId="34" borderId="14" xfId="0" applyNumberFormat="1" applyFont="1" applyFill="1" applyBorder="1" applyAlignment="1">
      <alignment horizontal="center" vertical="center" wrapText="1"/>
    </xf>
    <xf numFmtId="0" fontId="81" fillId="34" borderId="14" xfId="0" applyFont="1" applyFill="1" applyBorder="1" applyAlignment="1">
      <alignment horizontal="center" vertical="center" wrapText="1"/>
    </xf>
    <xf numFmtId="4" fontId="81" fillId="34" borderId="14" xfId="0" applyNumberFormat="1" applyFont="1" applyFill="1" applyBorder="1" applyAlignment="1">
      <alignment horizontal="center" vertical="center" wrapText="1"/>
    </xf>
    <xf numFmtId="49" fontId="40" fillId="34" borderId="14" xfId="0" applyNumberFormat="1" applyFont="1" applyFill="1" applyBorder="1" applyAlignment="1">
      <alignment horizontal="center" vertical="center" wrapText="1"/>
    </xf>
    <xf numFmtId="17" fontId="67" fillId="34" borderId="14" xfId="0" applyNumberFormat="1" applyFont="1" applyFill="1" applyBorder="1" applyAlignment="1">
      <alignment horizontal="center" vertical="center" wrapText="1"/>
    </xf>
    <xf numFmtId="0" fontId="85" fillId="34" borderId="16" xfId="0" applyFont="1" applyFill="1" applyBorder="1" applyAlignment="1">
      <alignment horizontal="center" vertical="center" wrapText="1"/>
    </xf>
    <xf numFmtId="0" fontId="82" fillId="34" borderId="22" xfId="0" applyFont="1" applyFill="1" applyBorder="1" applyAlignment="1">
      <alignment horizontal="center" vertical="center" wrapText="1"/>
    </xf>
    <xf numFmtId="0" fontId="86" fillId="34" borderId="22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84" fillId="34" borderId="40" xfId="0" applyFont="1" applyFill="1" applyBorder="1" applyAlignment="1">
      <alignment horizontal="center" vertical="center" wrapText="1"/>
    </xf>
    <xf numFmtId="4" fontId="71" fillId="34" borderId="14" xfId="0" applyNumberFormat="1" applyFont="1" applyFill="1" applyBorder="1" applyAlignment="1">
      <alignment wrapText="1"/>
    </xf>
    <xf numFmtId="4" fontId="88" fillId="34" borderId="14" xfId="0" applyNumberFormat="1" applyFont="1" applyFill="1" applyBorder="1" applyAlignment="1">
      <alignment wrapText="1"/>
    </xf>
    <xf numFmtId="4" fontId="69" fillId="34" borderId="16" xfId="0" applyNumberFormat="1" applyFont="1" applyFill="1" applyBorder="1" applyAlignment="1">
      <alignment wrapText="1"/>
    </xf>
    <xf numFmtId="4" fontId="46" fillId="34" borderId="14" xfId="0" applyNumberFormat="1" applyFont="1" applyFill="1" applyBorder="1" applyAlignment="1">
      <alignment/>
    </xf>
    <xf numFmtId="4" fontId="70" fillId="34" borderId="23" xfId="0" applyNumberFormat="1" applyFont="1" applyFill="1" applyBorder="1" applyAlignment="1">
      <alignment wrapText="1"/>
    </xf>
    <xf numFmtId="4" fontId="70" fillId="34" borderId="41" xfId="0" applyNumberFormat="1" applyFont="1" applyFill="1" applyBorder="1" applyAlignment="1">
      <alignment wrapText="1"/>
    </xf>
    <xf numFmtId="4" fontId="69" fillId="34" borderId="22" xfId="0" applyNumberFormat="1" applyFont="1" applyFill="1" applyBorder="1" applyAlignment="1">
      <alignment wrapText="1"/>
    </xf>
    <xf numFmtId="3" fontId="69" fillId="34" borderId="22" xfId="0" applyNumberFormat="1" applyFont="1" applyFill="1" applyBorder="1" applyAlignment="1">
      <alignment wrapText="1"/>
    </xf>
    <xf numFmtId="3" fontId="70" fillId="34" borderId="22" xfId="0" applyNumberFormat="1" applyFont="1" applyFill="1" applyBorder="1" applyAlignment="1">
      <alignment wrapText="1"/>
    </xf>
    <xf numFmtId="4" fontId="71" fillId="34" borderId="22" xfId="0" applyNumberFormat="1" applyFont="1" applyFill="1" applyBorder="1" applyAlignment="1">
      <alignment wrapText="1"/>
    </xf>
    <xf numFmtId="4" fontId="88" fillId="34" borderId="22" xfId="0" applyNumberFormat="1" applyFont="1" applyFill="1" applyBorder="1" applyAlignment="1">
      <alignment wrapText="1"/>
    </xf>
    <xf numFmtId="4" fontId="69" fillId="34" borderId="40" xfId="0" applyNumberFormat="1" applyFont="1" applyFill="1" applyBorder="1" applyAlignment="1">
      <alignment wrapText="1"/>
    </xf>
    <xf numFmtId="4" fontId="69" fillId="34" borderId="23" xfId="0" applyNumberFormat="1" applyFont="1" applyFill="1" applyBorder="1" applyAlignment="1">
      <alignment wrapText="1"/>
    </xf>
    <xf numFmtId="4" fontId="71" fillId="34" borderId="23" xfId="0" applyNumberFormat="1" applyFont="1" applyFill="1" applyBorder="1" applyAlignment="1">
      <alignment wrapText="1"/>
    </xf>
    <xf numFmtId="4" fontId="88" fillId="34" borderId="23" xfId="0" applyNumberFormat="1" applyFont="1" applyFill="1" applyBorder="1" applyAlignment="1">
      <alignment wrapText="1"/>
    </xf>
    <xf numFmtId="4" fontId="69" fillId="34" borderId="41" xfId="0" applyNumberFormat="1" applyFont="1" applyFill="1" applyBorder="1" applyAlignment="1">
      <alignment wrapText="1"/>
    </xf>
    <xf numFmtId="4" fontId="3" fillId="34" borderId="23" xfId="0" applyNumberFormat="1" applyFont="1" applyFill="1" applyBorder="1" applyAlignment="1">
      <alignment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42" xfId="0" applyFont="1" applyFill="1" applyBorder="1" applyAlignment="1">
      <alignment vertical="center" wrapText="1"/>
    </xf>
    <xf numFmtId="0" fontId="58" fillId="34" borderId="36" xfId="0" applyFont="1" applyFill="1" applyBorder="1" applyAlignment="1">
      <alignment vertical="center" wrapText="1"/>
    </xf>
    <xf numFmtId="0" fontId="85" fillId="34" borderId="43" xfId="0" applyFont="1" applyFill="1" applyBorder="1" applyAlignment="1">
      <alignment horizontal="center" vertical="center" wrapText="1"/>
    </xf>
    <xf numFmtId="0" fontId="85" fillId="34" borderId="44" xfId="0" applyFont="1" applyFill="1" applyBorder="1" applyAlignment="1">
      <alignment horizontal="center" vertical="center" wrapText="1"/>
    </xf>
    <xf numFmtId="0" fontId="85" fillId="34" borderId="45" xfId="0" applyFont="1" applyFill="1" applyBorder="1" applyAlignment="1">
      <alignment horizontal="center" vertical="center" wrapText="1"/>
    </xf>
    <xf numFmtId="0" fontId="83" fillId="34" borderId="29" xfId="0" applyFont="1" applyFill="1" applyBorder="1" applyAlignment="1">
      <alignment horizontal="left" vertical="center" wrapText="1"/>
    </xf>
    <xf numFmtId="0" fontId="85" fillId="34" borderId="12" xfId="0" applyFont="1" applyFill="1" applyBorder="1" applyAlignment="1">
      <alignment horizontal="center" vertical="center" wrapText="1"/>
    </xf>
    <xf numFmtId="0" fontId="84" fillId="34" borderId="35" xfId="0" applyFont="1" applyFill="1" applyBorder="1" applyAlignment="1">
      <alignment horizontal="center" vertical="center" wrapText="1"/>
    </xf>
    <xf numFmtId="0" fontId="80" fillId="33" borderId="26" xfId="0" applyFont="1" applyFill="1" applyBorder="1" applyAlignment="1">
      <alignment horizontal="center" vertical="center" wrapText="1"/>
    </xf>
    <xf numFmtId="0" fontId="83" fillId="34" borderId="35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82" fillId="34" borderId="22" xfId="0" applyFont="1" applyFill="1" applyBorder="1" applyAlignment="1">
      <alignment wrapText="1"/>
    </xf>
    <xf numFmtId="2" fontId="82" fillId="34" borderId="22" xfId="0" applyNumberFormat="1" applyFont="1" applyFill="1" applyBorder="1" applyAlignment="1">
      <alignment wrapText="1"/>
    </xf>
    <xf numFmtId="0" fontId="86" fillId="34" borderId="22" xfId="0" applyFont="1" applyFill="1" applyBorder="1" applyAlignment="1">
      <alignment horizontal="left" vertical="center" wrapText="1"/>
    </xf>
    <xf numFmtId="0" fontId="84" fillId="34" borderId="22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87" fillId="34" borderId="22" xfId="0" applyFont="1" applyFill="1" applyBorder="1" applyAlignment="1">
      <alignment horizontal="left" vertical="center" wrapText="1"/>
    </xf>
    <xf numFmtId="0" fontId="42" fillId="34" borderId="22" xfId="0" applyFont="1" applyFill="1" applyBorder="1" applyAlignment="1">
      <alignment horizontal="left" vertical="center" wrapText="1"/>
    </xf>
    <xf numFmtId="0" fontId="84" fillId="34" borderId="40" xfId="0" applyFont="1" applyFill="1" applyBorder="1" applyAlignment="1">
      <alignment horizontal="left" vertical="center" wrapText="1"/>
    </xf>
    <xf numFmtId="0" fontId="42" fillId="34" borderId="22" xfId="0" applyFont="1" applyFill="1" applyBorder="1" applyAlignment="1">
      <alignment wrapText="1"/>
    </xf>
    <xf numFmtId="2" fontId="42" fillId="34" borderId="22" xfId="0" applyNumberFormat="1" applyFont="1" applyFill="1" applyBorder="1" applyAlignment="1">
      <alignment wrapText="1"/>
    </xf>
    <xf numFmtId="2" fontId="2" fillId="34" borderId="22" xfId="0" applyNumberFormat="1" applyFont="1" applyFill="1" applyBorder="1" applyAlignment="1">
      <alignment wrapText="1"/>
    </xf>
    <xf numFmtId="0" fontId="84" fillId="34" borderId="32" xfId="0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89" fillId="34" borderId="23" xfId="0" applyFont="1" applyFill="1" applyBorder="1" applyAlignment="1">
      <alignment horizontal="center" vertical="center" wrapText="1"/>
    </xf>
    <xf numFmtId="0" fontId="84" fillId="34" borderId="41" xfId="0" applyFont="1" applyFill="1" applyBorder="1" applyAlignment="1">
      <alignment horizontal="center" vertical="center" wrapText="1"/>
    </xf>
    <xf numFmtId="0" fontId="85" fillId="34" borderId="46" xfId="0" applyFont="1" applyFill="1" applyBorder="1" applyAlignment="1">
      <alignment horizontal="center" vertical="center" wrapText="1"/>
    </xf>
    <xf numFmtId="0" fontId="83" fillId="34" borderId="34" xfId="0" applyFont="1" applyFill="1" applyBorder="1" applyAlignment="1">
      <alignment horizontal="left" vertical="center" wrapText="1"/>
    </xf>
    <xf numFmtId="0" fontId="84" fillId="34" borderId="42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0" fontId="83" fillId="34" borderId="33" xfId="0" applyFont="1" applyFill="1" applyBorder="1" applyAlignment="1">
      <alignment horizontal="left" vertical="center" wrapText="1"/>
    </xf>
    <xf numFmtId="0" fontId="84" fillId="34" borderId="34" xfId="0" applyFont="1" applyFill="1" applyBorder="1" applyAlignment="1">
      <alignment horizontal="center" vertical="center" wrapText="1"/>
    </xf>
    <xf numFmtId="4" fontId="70" fillId="34" borderId="42" xfId="0" applyNumberFormat="1" applyFont="1" applyFill="1" applyBorder="1" applyAlignment="1">
      <alignment wrapText="1"/>
    </xf>
    <xf numFmtId="3" fontId="70" fillId="34" borderId="33" xfId="0" applyNumberFormat="1" applyFont="1" applyFill="1" applyBorder="1" applyAlignment="1">
      <alignment wrapText="1"/>
    </xf>
    <xf numFmtId="3" fontId="70" fillId="34" borderId="34" xfId="0" applyNumberFormat="1" applyFont="1" applyFill="1" applyBorder="1" applyAlignment="1">
      <alignment wrapText="1"/>
    </xf>
    <xf numFmtId="4" fontId="4" fillId="34" borderId="42" xfId="0" applyNumberFormat="1" applyFont="1" applyFill="1" applyBorder="1" applyAlignment="1">
      <alignment wrapText="1"/>
    </xf>
    <xf numFmtId="0" fontId="85" fillId="33" borderId="10" xfId="0" applyFont="1" applyFill="1" applyBorder="1" applyAlignment="1">
      <alignment horizontal="center" vertical="center" wrapText="1"/>
    </xf>
    <xf numFmtId="0" fontId="83" fillId="33" borderId="25" xfId="0" applyFont="1" applyFill="1" applyBorder="1" applyAlignment="1">
      <alignment horizontal="left"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86" fillId="34" borderId="35" xfId="0" applyFont="1" applyFill="1" applyBorder="1" applyAlignment="1">
      <alignment horizontal="left" vertical="center" wrapText="1"/>
    </xf>
    <xf numFmtId="0" fontId="86" fillId="34" borderId="32" xfId="0" applyFont="1" applyFill="1" applyBorder="1" applyAlignment="1">
      <alignment horizontal="center" vertical="center" wrapText="1"/>
    </xf>
    <xf numFmtId="0" fontId="86" fillId="34" borderId="29" xfId="0" applyFont="1" applyFill="1" applyBorder="1" applyAlignment="1">
      <alignment horizontal="left" vertical="center" wrapText="1"/>
    </xf>
    <xf numFmtId="0" fontId="86" fillId="34" borderId="35" xfId="0" applyFont="1" applyFill="1" applyBorder="1" applyAlignment="1">
      <alignment horizontal="center" vertical="center" wrapText="1"/>
    </xf>
    <xf numFmtId="49" fontId="67" fillId="34" borderId="46" xfId="0" applyNumberFormat="1" applyFont="1" applyFill="1" applyBorder="1" applyAlignment="1">
      <alignment horizontal="center" vertical="center" wrapText="1"/>
    </xf>
    <xf numFmtId="0" fontId="82" fillId="34" borderId="34" xfId="0" applyFont="1" applyFill="1" applyBorder="1" applyAlignment="1">
      <alignment horizontal="left" vertical="center" wrapText="1"/>
    </xf>
    <xf numFmtId="0" fontId="82" fillId="34" borderId="42" xfId="0" applyFont="1" applyFill="1" applyBorder="1" applyAlignment="1">
      <alignment horizontal="center" vertical="center" wrapText="1"/>
    </xf>
    <xf numFmtId="49" fontId="67" fillId="34" borderId="18" xfId="0" applyNumberFormat="1" applyFont="1" applyFill="1" applyBorder="1" applyAlignment="1">
      <alignment horizontal="center" vertical="center" wrapText="1"/>
    </xf>
    <xf numFmtId="0" fontId="82" fillId="34" borderId="33" xfId="0" applyFont="1" applyFill="1" applyBorder="1" applyAlignment="1">
      <alignment horizontal="left" vertical="center" wrapText="1"/>
    </xf>
    <xf numFmtId="0" fontId="82" fillId="34" borderId="34" xfId="0" applyFont="1" applyFill="1" applyBorder="1" applyAlignment="1">
      <alignment horizontal="center" vertical="center" wrapText="1"/>
    </xf>
    <xf numFmtId="4" fontId="69" fillId="34" borderId="18" xfId="0" applyNumberFormat="1" applyFont="1" applyFill="1" applyBorder="1" applyAlignment="1">
      <alignment wrapText="1"/>
    </xf>
    <xf numFmtId="4" fontId="69" fillId="34" borderId="33" xfId="0" applyNumberFormat="1" applyFont="1" applyFill="1" applyBorder="1" applyAlignment="1">
      <alignment wrapText="1"/>
    </xf>
    <xf numFmtId="3" fontId="69" fillId="34" borderId="33" xfId="0" applyNumberFormat="1" applyFont="1" applyFill="1" applyBorder="1" applyAlignment="1">
      <alignment wrapText="1"/>
    </xf>
    <xf numFmtId="3" fontId="69" fillId="34" borderId="34" xfId="0" applyNumberFormat="1" applyFont="1" applyFill="1" applyBorder="1" applyAlignment="1">
      <alignment wrapText="1"/>
    </xf>
    <xf numFmtId="4" fontId="69" fillId="34" borderId="42" xfId="0" applyNumberFormat="1" applyFont="1" applyFill="1" applyBorder="1" applyAlignment="1">
      <alignment wrapText="1"/>
    </xf>
    <xf numFmtId="4" fontId="3" fillId="34" borderId="42" xfId="0" applyNumberFormat="1" applyFont="1" applyFill="1" applyBorder="1" applyAlignment="1">
      <alignment wrapText="1"/>
    </xf>
    <xf numFmtId="4" fontId="69" fillId="34" borderId="12" xfId="0" applyNumberFormat="1" applyFont="1" applyFill="1" applyBorder="1" applyAlignment="1">
      <alignment wrapText="1"/>
    </xf>
    <xf numFmtId="4" fontId="69" fillId="34" borderId="29" xfId="0" applyNumberFormat="1" applyFont="1" applyFill="1" applyBorder="1" applyAlignment="1">
      <alignment wrapText="1"/>
    </xf>
    <xf numFmtId="4" fontId="69" fillId="34" borderId="35" xfId="0" applyNumberFormat="1" applyFont="1" applyFill="1" applyBorder="1" applyAlignment="1">
      <alignment wrapText="1"/>
    </xf>
    <xf numFmtId="4" fontId="69" fillId="34" borderId="32" xfId="0" applyNumberFormat="1" applyFont="1" applyFill="1" applyBorder="1" applyAlignment="1">
      <alignment wrapText="1"/>
    </xf>
    <xf numFmtId="0" fontId="84" fillId="34" borderId="35" xfId="0" applyFont="1" applyFill="1" applyBorder="1" applyAlignment="1">
      <alignment horizontal="left" vertical="center" wrapText="1"/>
    </xf>
    <xf numFmtId="0" fontId="81" fillId="34" borderId="29" xfId="0" applyFont="1" applyFill="1" applyBorder="1" applyAlignment="1">
      <alignment horizontal="left" vertical="center" wrapText="1"/>
    </xf>
    <xf numFmtId="0" fontId="86" fillId="33" borderId="24" xfId="0" applyFont="1" applyFill="1" applyBorder="1" applyAlignment="1">
      <alignment horizontal="center" vertical="center" wrapText="1"/>
    </xf>
    <xf numFmtId="0" fontId="86" fillId="33" borderId="26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left" vertical="center" wrapText="1"/>
    </xf>
    <xf numFmtId="4" fontId="3" fillId="34" borderId="18" xfId="0" applyNumberFormat="1" applyFont="1" applyFill="1" applyBorder="1" applyAlignment="1">
      <alignment wrapText="1"/>
    </xf>
    <xf numFmtId="49" fontId="81" fillId="34" borderId="45" xfId="0" applyNumberFormat="1" applyFont="1" applyFill="1" applyBorder="1" applyAlignment="1">
      <alignment horizontal="center" vertical="center" wrapText="1"/>
    </xf>
    <xf numFmtId="49" fontId="81" fillId="34" borderId="12" xfId="0" applyNumberFormat="1" applyFont="1" applyFill="1" applyBorder="1" applyAlignment="1">
      <alignment horizontal="center" vertical="center" wrapText="1"/>
    </xf>
    <xf numFmtId="0" fontId="84" fillId="34" borderId="29" xfId="0" applyFont="1" applyFill="1" applyBorder="1" applyAlignment="1">
      <alignment horizontal="left" vertical="center" wrapText="1"/>
    </xf>
    <xf numFmtId="4" fontId="71" fillId="34" borderId="12" xfId="0" applyNumberFormat="1" applyFont="1" applyFill="1" applyBorder="1" applyAlignment="1">
      <alignment wrapText="1"/>
    </xf>
    <xf numFmtId="4" fontId="71" fillId="34" borderId="29" xfId="0" applyNumberFormat="1" applyFont="1" applyFill="1" applyBorder="1" applyAlignment="1">
      <alignment wrapText="1"/>
    </xf>
    <xf numFmtId="4" fontId="71" fillId="34" borderId="35" xfId="0" applyNumberFormat="1" applyFont="1" applyFill="1" applyBorder="1" applyAlignment="1">
      <alignment wrapText="1"/>
    </xf>
    <xf numFmtId="4" fontId="71" fillId="34" borderId="32" xfId="0" applyNumberFormat="1" applyFont="1" applyFill="1" applyBorder="1" applyAlignment="1">
      <alignment wrapText="1"/>
    </xf>
    <xf numFmtId="49" fontId="81" fillId="33" borderId="47" xfId="0" applyNumberFormat="1" applyFont="1" applyFill="1" applyBorder="1" applyAlignment="1">
      <alignment horizontal="center" vertical="center" wrapText="1"/>
    </xf>
    <xf numFmtId="0" fontId="83" fillId="33" borderId="26" xfId="0" applyFont="1" applyFill="1" applyBorder="1" applyAlignment="1">
      <alignment horizontal="left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wrapText="1"/>
    </xf>
    <xf numFmtId="4" fontId="71" fillId="33" borderId="25" xfId="0" applyNumberFormat="1" applyFont="1" applyFill="1" applyBorder="1" applyAlignment="1">
      <alignment wrapText="1"/>
    </xf>
    <xf numFmtId="4" fontId="71" fillId="33" borderId="26" xfId="0" applyNumberFormat="1" applyFont="1" applyFill="1" applyBorder="1" applyAlignment="1">
      <alignment wrapText="1"/>
    </xf>
    <xf numFmtId="4" fontId="71" fillId="33" borderId="24" xfId="0" applyNumberFormat="1" applyFont="1" applyFill="1" applyBorder="1" applyAlignment="1">
      <alignment wrapText="1"/>
    </xf>
    <xf numFmtId="0" fontId="82" fillId="34" borderId="22" xfId="0" applyFont="1" applyFill="1" applyBorder="1" applyAlignment="1">
      <alignment horizontal="left" vertical="center" wrapText="1"/>
    </xf>
    <xf numFmtId="0" fontId="85" fillId="34" borderId="27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/>
    </xf>
    <xf numFmtId="4" fontId="70" fillId="34" borderId="43" xfId="0" applyNumberFormat="1" applyFont="1" applyFill="1" applyBorder="1" applyAlignment="1">
      <alignment wrapText="1"/>
    </xf>
    <xf numFmtId="0" fontId="84" fillId="34" borderId="28" xfId="0" applyFont="1" applyFill="1" applyBorder="1" applyAlignment="1">
      <alignment horizontal="center" vertical="center" wrapText="1"/>
    </xf>
    <xf numFmtId="0" fontId="67" fillId="34" borderId="46" xfId="0" applyFont="1" applyFill="1" applyBorder="1" applyAlignment="1">
      <alignment horizontal="center" vertical="center" wrapText="1"/>
    </xf>
    <xf numFmtId="0" fontId="84" fillId="34" borderId="33" xfId="0" applyFont="1" applyFill="1" applyBorder="1" applyAlignment="1">
      <alignment horizontal="center" vertical="center" wrapText="1"/>
    </xf>
    <xf numFmtId="0" fontId="84" fillId="34" borderId="29" xfId="0" applyFont="1" applyFill="1" applyBorder="1" applyAlignment="1">
      <alignment horizontal="center" vertical="center" wrapText="1"/>
    </xf>
    <xf numFmtId="0" fontId="82" fillId="34" borderId="35" xfId="0" applyFont="1" applyFill="1" applyBorder="1" applyAlignment="1">
      <alignment horizontal="left" vertical="center" wrapText="1"/>
    </xf>
    <xf numFmtId="0" fontId="84" fillId="34" borderId="48" xfId="0" applyFont="1" applyFill="1" applyBorder="1" applyAlignment="1">
      <alignment horizontal="center" vertical="center" wrapText="1"/>
    </xf>
    <xf numFmtId="4" fontId="4" fillId="34" borderId="41" xfId="0" applyNumberFormat="1" applyFont="1" applyFill="1" applyBorder="1" applyAlignment="1">
      <alignment wrapText="1"/>
    </xf>
    <xf numFmtId="0" fontId="67" fillId="34" borderId="28" xfId="0" applyFont="1" applyFill="1" applyBorder="1" applyAlignment="1">
      <alignment horizontal="center" vertical="center" wrapText="1"/>
    </xf>
    <xf numFmtId="4" fontId="69" fillId="34" borderId="43" xfId="0" applyNumberFormat="1" applyFont="1" applyFill="1" applyBorder="1" applyAlignment="1">
      <alignment wrapText="1"/>
    </xf>
    <xf numFmtId="0" fontId="82" fillId="34" borderId="29" xfId="0" applyFont="1" applyFill="1" applyBorder="1" applyAlignment="1">
      <alignment horizontal="center" vertical="center" wrapText="1"/>
    </xf>
    <xf numFmtId="4" fontId="3" fillId="34" borderId="36" xfId="0" applyNumberFormat="1" applyFont="1" applyFill="1" applyBorder="1" applyAlignment="1">
      <alignment wrapText="1"/>
    </xf>
    <xf numFmtId="4" fontId="70" fillId="33" borderId="47" xfId="0" applyNumberFormat="1" applyFont="1" applyFill="1" applyBorder="1" applyAlignment="1">
      <alignment wrapText="1"/>
    </xf>
    <xf numFmtId="0" fontId="72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85" fillId="34" borderId="27" xfId="0" applyFont="1" applyFill="1" applyBorder="1" applyAlignment="1">
      <alignment horizontal="center" vertical="center" wrapText="1"/>
    </xf>
    <xf numFmtId="0" fontId="82" fillId="34" borderId="22" xfId="0" applyFont="1" applyFill="1" applyBorder="1" applyAlignment="1">
      <alignment horizontal="left" vertical="center" wrapText="1"/>
    </xf>
    <xf numFmtId="4" fontId="70" fillId="34" borderId="25" xfId="0" applyNumberFormat="1" applyFont="1" applyFill="1" applyBorder="1" applyAlignment="1">
      <alignment wrapText="1"/>
    </xf>
    <xf numFmtId="4" fontId="90" fillId="34" borderId="28" xfId="0" applyNumberFormat="1" applyFont="1" applyFill="1" applyBorder="1" applyAlignment="1">
      <alignment wrapText="1"/>
    </xf>
    <xf numFmtId="4" fontId="71" fillId="34" borderId="25" xfId="0" applyNumberFormat="1" applyFont="1" applyFill="1" applyBorder="1" applyAlignment="1">
      <alignment wrapText="1"/>
    </xf>
    <xf numFmtId="4" fontId="70" fillId="34" borderId="10" xfId="0" applyNumberFormat="1" applyFont="1" applyFill="1" applyBorder="1" applyAlignment="1">
      <alignment wrapText="1"/>
    </xf>
    <xf numFmtId="0" fontId="80" fillId="33" borderId="47" xfId="0" applyFont="1" applyFill="1" applyBorder="1" applyAlignment="1">
      <alignment horizontal="left" vertical="center" wrapText="1"/>
    </xf>
    <xf numFmtId="0" fontId="80" fillId="33" borderId="26" xfId="0" applyFont="1" applyFill="1" applyBorder="1" applyAlignment="1">
      <alignment horizontal="left" vertical="center" wrapText="1"/>
    </xf>
    <xf numFmtId="49" fontId="67" fillId="34" borderId="27" xfId="0" applyNumberFormat="1" applyFont="1" applyFill="1" applyBorder="1" applyAlignment="1">
      <alignment horizontal="center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82" fillId="34" borderId="22" xfId="0" applyFont="1" applyFill="1" applyBorder="1" applyAlignment="1">
      <alignment horizontal="left" vertical="center" wrapText="1"/>
    </xf>
    <xf numFmtId="0" fontId="85" fillId="34" borderId="49" xfId="0" applyFont="1" applyFill="1" applyBorder="1" applyAlignment="1">
      <alignment horizontal="center" vertical="center" wrapText="1"/>
    </xf>
    <xf numFmtId="0" fontId="85" fillId="34" borderId="27" xfId="0" applyFont="1" applyFill="1" applyBorder="1" applyAlignment="1">
      <alignment horizontal="center" vertical="center" wrapText="1"/>
    </xf>
    <xf numFmtId="0" fontId="85" fillId="34" borderId="46" xfId="0" applyFont="1" applyFill="1" applyBorder="1" applyAlignment="1">
      <alignment horizontal="center" vertical="center" wrapText="1"/>
    </xf>
    <xf numFmtId="0" fontId="70" fillId="34" borderId="50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 wrapText="1"/>
    </xf>
    <xf numFmtId="0" fontId="70" fillId="34" borderId="34" xfId="0" applyFont="1" applyFill="1" applyBorder="1" applyAlignment="1">
      <alignment horizontal="center" vertical="center" wrapText="1"/>
    </xf>
    <xf numFmtId="0" fontId="85" fillId="34" borderId="48" xfId="0" applyFont="1" applyFill="1" applyBorder="1" applyAlignment="1">
      <alignment horizontal="center" vertical="center" wrapText="1"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42" xfId="0" applyFont="1" applyFill="1" applyBorder="1" applyAlignment="1">
      <alignment horizontal="center" vertical="center" wrapText="1"/>
    </xf>
    <xf numFmtId="0" fontId="85" fillId="34" borderId="51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0" fontId="70" fillId="34" borderId="52" xfId="0" applyFont="1" applyFill="1" applyBorder="1" applyAlignment="1">
      <alignment horizontal="center" vertical="center" wrapText="1"/>
    </xf>
    <xf numFmtId="0" fontId="70" fillId="34" borderId="28" xfId="0" applyFont="1" applyFill="1" applyBorder="1" applyAlignment="1">
      <alignment horizontal="center" vertical="center" wrapText="1"/>
    </xf>
    <xf numFmtId="0" fontId="70" fillId="34" borderId="33" xfId="0" applyFont="1" applyFill="1" applyBorder="1" applyAlignment="1">
      <alignment horizontal="center" vertical="center" wrapText="1"/>
    </xf>
    <xf numFmtId="0" fontId="85" fillId="34" borderId="50" xfId="0" applyFont="1" applyFill="1" applyBorder="1" applyAlignment="1">
      <alignment horizontal="center" vertical="center" wrapText="1"/>
    </xf>
    <xf numFmtId="0" fontId="85" fillId="34" borderId="22" xfId="0" applyFont="1" applyFill="1" applyBorder="1" applyAlignment="1">
      <alignment horizontal="center" vertical="center" wrapText="1"/>
    </xf>
    <xf numFmtId="0" fontId="85" fillId="34" borderId="34" xfId="0" applyFont="1" applyFill="1" applyBorder="1" applyAlignment="1">
      <alignment horizontal="center" vertical="center" wrapText="1"/>
    </xf>
    <xf numFmtId="0" fontId="70" fillId="34" borderId="48" xfId="0" applyFont="1" applyFill="1" applyBorder="1" applyAlignment="1">
      <alignment horizontal="center" vertical="center"/>
    </xf>
    <xf numFmtId="0" fontId="70" fillId="34" borderId="23" xfId="0" applyFont="1" applyFill="1" applyBorder="1" applyAlignment="1">
      <alignment horizontal="center" vertical="center"/>
    </xf>
    <xf numFmtId="0" fontId="70" fillId="34" borderId="53" xfId="0" applyFont="1" applyFill="1" applyBorder="1" applyAlignment="1">
      <alignment horizontal="center" vertical="center"/>
    </xf>
    <xf numFmtId="0" fontId="70" fillId="34" borderId="54" xfId="0" applyFont="1" applyFill="1" applyBorder="1" applyAlignment="1">
      <alignment horizontal="center" vertical="center"/>
    </xf>
    <xf numFmtId="0" fontId="70" fillId="34" borderId="55" xfId="0" applyFont="1" applyFill="1" applyBorder="1" applyAlignment="1">
      <alignment horizontal="center" vertical="center"/>
    </xf>
    <xf numFmtId="0" fontId="58" fillId="34" borderId="48" xfId="0" applyFont="1" applyFill="1" applyBorder="1" applyAlignment="1">
      <alignment horizontal="center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42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70" fillId="34" borderId="47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91" fillId="0" borderId="18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 wrapText="1"/>
    </xf>
    <xf numFmtId="0" fontId="85" fillId="0" borderId="57" xfId="0" applyFont="1" applyFill="1" applyBorder="1" applyAlignment="1">
      <alignment horizontal="center" vertical="center" wrapText="1"/>
    </xf>
    <xf numFmtId="0" fontId="85" fillId="0" borderId="58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left" vertical="center" wrapText="1"/>
    </xf>
    <xf numFmtId="0" fontId="80" fillId="33" borderId="25" xfId="0" applyFont="1" applyFill="1" applyBorder="1" applyAlignment="1">
      <alignment horizontal="left" vertical="center" wrapText="1"/>
    </xf>
    <xf numFmtId="0" fontId="80" fillId="33" borderId="59" xfId="0" applyFont="1" applyFill="1" applyBorder="1" applyAlignment="1">
      <alignment horizontal="left" vertical="center" wrapText="1"/>
    </xf>
    <xf numFmtId="0" fontId="80" fillId="33" borderId="60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4" fillId="0" borderId="0" xfId="0" applyFont="1" applyFill="1" applyAlignment="1">
      <alignment horizontal="left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wrapText="1"/>
    </xf>
    <xf numFmtId="0" fontId="68" fillId="0" borderId="0" xfId="0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left" vertical="center" wrapText="1"/>
    </xf>
    <xf numFmtId="49" fontId="69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J2301"/>
  <sheetViews>
    <sheetView tabSelected="1" view="pageBreakPreview" zoomScale="60" zoomScalePageLayoutView="0" workbookViewId="0" topLeftCell="A12">
      <pane xSplit="1" ySplit="12" topLeftCell="B402" activePane="bottomRight" state="frozen"/>
      <selection pane="topLeft" activeCell="C100" sqref="C100"/>
      <selection pane="topRight" activeCell="C100" sqref="C100"/>
      <selection pane="bottomLeft" activeCell="C100" sqref="C100"/>
      <selection pane="bottomRight" activeCell="B16" sqref="B16:AB16"/>
    </sheetView>
  </sheetViews>
  <sheetFormatPr defaultColWidth="9.140625" defaultRowHeight="15"/>
  <cols>
    <col min="1" max="1" width="0.13671875" style="4" customWidth="1"/>
    <col min="2" max="2" width="6.7109375" style="11" customWidth="1"/>
    <col min="3" max="3" width="77.140625" style="4" customWidth="1"/>
    <col min="4" max="4" width="8.8515625" style="66" customWidth="1"/>
    <col min="5" max="5" width="12.7109375" style="11" hidden="1" customWidth="1"/>
    <col min="6" max="6" width="80.7109375" style="4" hidden="1" customWidth="1"/>
    <col min="7" max="7" width="8.8515625" style="66" hidden="1" customWidth="1"/>
    <col min="8" max="8" width="18.28125" style="4" customWidth="1"/>
    <col min="9" max="9" width="18.140625" style="4" customWidth="1"/>
    <col min="10" max="10" width="19.7109375" style="4" customWidth="1"/>
    <col min="11" max="11" width="17.8515625" style="4" customWidth="1"/>
    <col min="12" max="12" width="15.00390625" style="4" customWidth="1"/>
    <col min="13" max="14" width="16.421875" style="4" customWidth="1"/>
    <col min="15" max="17" width="15.00390625" style="4" customWidth="1"/>
    <col min="18" max="18" width="16.8515625" style="4" customWidth="1"/>
    <col min="19" max="19" width="15.00390625" style="95" customWidth="1"/>
    <col min="20" max="20" width="15.00390625" style="4" customWidth="1"/>
    <col min="21" max="21" width="13.00390625" style="95" hidden="1" customWidth="1"/>
    <col min="22" max="22" width="18.28125" style="4" hidden="1" customWidth="1"/>
    <col min="23" max="23" width="15.57421875" style="4" hidden="1" customWidth="1"/>
    <col min="24" max="24" width="13.8515625" style="4" hidden="1" customWidth="1"/>
    <col min="25" max="26" width="15.00390625" style="4" customWidth="1"/>
    <col min="27" max="27" width="15.421875" style="4" hidden="1" customWidth="1"/>
    <col min="28" max="28" width="18.8515625" style="4" customWidth="1"/>
    <col min="29" max="29" width="18.28125" style="4" hidden="1" customWidth="1"/>
    <col min="30" max="30" width="16.28125" style="4" hidden="1" customWidth="1"/>
    <col min="31" max="59" width="9.140625" style="4" customWidth="1"/>
    <col min="60" max="60" width="9.28125" style="4" customWidth="1"/>
    <col min="61" max="61" width="9.57421875" style="4" customWidth="1"/>
    <col min="62" max="62" width="12.28125" style="4" bestFit="1" customWidth="1"/>
    <col min="63" max="16384" width="9.140625" style="4" customWidth="1"/>
  </cols>
  <sheetData>
    <row r="1" spans="2:28" ht="30.75" customHeight="1" hidden="1">
      <c r="B1" s="69"/>
      <c r="C1" s="69"/>
      <c r="D1" s="69"/>
      <c r="E1" s="69"/>
      <c r="F1" s="69"/>
      <c r="G1" s="69"/>
      <c r="H1" s="64"/>
      <c r="I1" s="1"/>
      <c r="J1" s="2"/>
      <c r="K1" s="2"/>
      <c r="L1" s="2"/>
      <c r="M1" s="2"/>
      <c r="N1" s="2"/>
      <c r="O1" s="2"/>
      <c r="P1" s="2"/>
      <c r="Q1" s="2"/>
      <c r="R1" s="2"/>
      <c r="S1" s="117"/>
      <c r="T1" s="2"/>
      <c r="U1" s="117"/>
      <c r="V1" s="2"/>
      <c r="W1" s="2"/>
      <c r="X1" s="3"/>
      <c r="Y1" s="3"/>
      <c r="Z1" s="2"/>
      <c r="AA1" s="2"/>
      <c r="AB1" s="2"/>
    </row>
    <row r="2" spans="2:28" ht="32.25" customHeight="1" hidden="1">
      <c r="B2" s="69"/>
      <c r="C2" s="69"/>
      <c r="D2" s="69"/>
      <c r="E2" s="69"/>
      <c r="F2" s="69"/>
      <c r="G2" s="69"/>
      <c r="H2" s="69"/>
      <c r="I2" s="64"/>
      <c r="J2" s="2"/>
      <c r="K2" s="2"/>
      <c r="L2" s="2"/>
      <c r="M2" s="2"/>
      <c r="N2" s="2"/>
      <c r="O2" s="2"/>
      <c r="P2" s="2"/>
      <c r="Q2" s="2"/>
      <c r="R2" s="2"/>
      <c r="S2" s="117"/>
      <c r="T2" s="2"/>
      <c r="U2" s="117"/>
      <c r="V2" s="2"/>
      <c r="W2" s="2"/>
      <c r="X2" s="3"/>
      <c r="Y2" s="3"/>
      <c r="Z2" s="2"/>
      <c r="AA2" s="2"/>
      <c r="AB2" s="2"/>
    </row>
    <row r="3" spans="2:28" ht="38.25" customHeight="1" hidden="1">
      <c r="B3" s="69"/>
      <c r="C3" s="69"/>
      <c r="D3" s="69"/>
      <c r="E3" s="69"/>
      <c r="F3" s="69"/>
      <c r="G3" s="69"/>
      <c r="H3" s="69"/>
      <c r="I3" s="64"/>
      <c r="J3" s="2"/>
      <c r="K3" s="2"/>
      <c r="L3" s="2"/>
      <c r="M3" s="2"/>
      <c r="N3" s="2"/>
      <c r="O3" s="2"/>
      <c r="P3" s="2"/>
      <c r="Q3" s="2"/>
      <c r="R3" s="2"/>
      <c r="S3" s="117"/>
      <c r="T3" s="2"/>
      <c r="U3" s="117"/>
      <c r="V3" s="2"/>
      <c r="W3" s="2"/>
      <c r="X3" s="3"/>
      <c r="Y3" s="3"/>
      <c r="Z3" s="2"/>
      <c r="AA3" s="2"/>
      <c r="AB3" s="2"/>
    </row>
    <row r="4" spans="2:28" ht="33" customHeight="1" hidden="1">
      <c r="B4" s="69"/>
      <c r="C4" s="69"/>
      <c r="D4" s="69"/>
      <c r="E4" s="69"/>
      <c r="F4" s="69"/>
      <c r="G4" s="69"/>
      <c r="H4" s="64"/>
      <c r="I4" s="1"/>
      <c r="J4" s="5"/>
      <c r="K4" s="5"/>
      <c r="L4" s="5"/>
      <c r="M4" s="5"/>
      <c r="N4" s="5"/>
      <c r="O4" s="5"/>
      <c r="P4" s="5"/>
      <c r="Q4" s="5"/>
      <c r="R4" s="5"/>
      <c r="S4" s="118"/>
      <c r="T4" s="5"/>
      <c r="U4" s="118"/>
      <c r="V4" s="5"/>
      <c r="W4" s="5"/>
      <c r="X4" s="3"/>
      <c r="Y4" s="3"/>
      <c r="Z4" s="5"/>
      <c r="AA4" s="5"/>
      <c r="AB4" s="5"/>
    </row>
    <row r="5" spans="2:28" ht="33" customHeight="1" hidden="1">
      <c r="B5" s="70"/>
      <c r="C5" s="69"/>
      <c r="D5" s="70"/>
      <c r="E5" s="70"/>
      <c r="F5" s="69"/>
      <c r="G5" s="70"/>
      <c r="H5" s="65"/>
      <c r="I5" s="6"/>
      <c r="J5" s="7"/>
      <c r="K5" s="7"/>
      <c r="L5" s="7"/>
      <c r="M5" s="7"/>
      <c r="N5" s="7"/>
      <c r="O5" s="7"/>
      <c r="P5" s="7"/>
      <c r="Q5" s="7"/>
      <c r="R5" s="7"/>
      <c r="S5" s="119"/>
      <c r="T5" s="7"/>
      <c r="U5" s="119"/>
      <c r="V5" s="7"/>
      <c r="W5" s="7"/>
      <c r="X5" s="8"/>
      <c r="Y5" s="8"/>
      <c r="Z5" s="7"/>
      <c r="AA5" s="7"/>
      <c r="AB5" s="7"/>
    </row>
    <row r="6" spans="2:28" ht="12" customHeight="1" hidden="1">
      <c r="B6" s="9"/>
      <c r="C6" s="7"/>
      <c r="D6" s="10"/>
      <c r="E6" s="9"/>
      <c r="F6" s="7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9"/>
      <c r="T6" s="7"/>
      <c r="U6" s="119"/>
      <c r="V6" s="7"/>
      <c r="W6" s="7"/>
      <c r="X6" s="7"/>
      <c r="Y6" s="7"/>
      <c r="Z6" s="7"/>
      <c r="AA6" s="7"/>
      <c r="AB6" s="7"/>
    </row>
    <row r="7" ht="15" hidden="1"/>
    <row r="8" ht="15" hidden="1"/>
    <row r="9" ht="15" hidden="1"/>
    <row r="10" ht="15" hidden="1"/>
    <row r="11" ht="15" hidden="1"/>
    <row r="12" ht="26.25">
      <c r="AB12" s="281" t="s">
        <v>400</v>
      </c>
    </row>
    <row r="13" ht="26.25">
      <c r="AB13" s="281" t="s">
        <v>401</v>
      </c>
    </row>
    <row r="14" ht="26.25">
      <c r="AB14" s="281" t="s">
        <v>402</v>
      </c>
    </row>
    <row r="15" ht="26.25">
      <c r="AB15" s="282" t="s">
        <v>405</v>
      </c>
    </row>
    <row r="16" spans="2:30" ht="42.75" customHeight="1">
      <c r="B16" s="348" t="s">
        <v>399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67"/>
      <c r="AD16" s="67"/>
    </row>
    <row r="17" spans="2:30" ht="42.75" customHeight="1">
      <c r="B17" s="349" t="s">
        <v>406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68"/>
      <c r="AD17" s="68"/>
    </row>
    <row r="18" spans="2:30" ht="15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120"/>
      <c r="T18" s="71"/>
      <c r="U18" s="120"/>
      <c r="V18" s="71"/>
      <c r="W18" s="71"/>
      <c r="X18" s="71"/>
      <c r="Y18" s="71"/>
      <c r="Z18" s="71"/>
      <c r="AA18" s="71"/>
      <c r="AB18" s="71"/>
      <c r="AC18" s="71"/>
      <c r="AD18" s="71"/>
    </row>
    <row r="19" spans="3:30" ht="19.5" thickBot="1">
      <c r="C19" s="12"/>
      <c r="D19" s="13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1"/>
      <c r="T19" s="12"/>
      <c r="U19" s="121"/>
      <c r="V19" s="12"/>
      <c r="W19" s="12"/>
      <c r="X19" s="12"/>
      <c r="Y19" s="12"/>
      <c r="Z19" s="12"/>
      <c r="AA19" s="12"/>
      <c r="AB19" s="12"/>
      <c r="AC19" s="12"/>
      <c r="AD19" s="14" t="s">
        <v>0</v>
      </c>
    </row>
    <row r="20" spans="2:30" s="15" customFormat="1" ht="16.5" customHeight="1" thickBot="1">
      <c r="B20" s="309" t="s">
        <v>1</v>
      </c>
      <c r="C20" s="312" t="s">
        <v>2</v>
      </c>
      <c r="D20" s="315" t="s">
        <v>177</v>
      </c>
      <c r="E20" s="318" t="s">
        <v>1</v>
      </c>
      <c r="F20" s="321" t="s">
        <v>2</v>
      </c>
      <c r="G20" s="324" t="s">
        <v>177</v>
      </c>
      <c r="H20" s="327" t="s">
        <v>164</v>
      </c>
      <c r="I20" s="329" t="s">
        <v>112</v>
      </c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1"/>
      <c r="AB20" s="332" t="s">
        <v>166</v>
      </c>
      <c r="AC20" s="335" t="s">
        <v>4</v>
      </c>
      <c r="AD20" s="336"/>
    </row>
    <row r="21" spans="2:30" s="16" customFormat="1" ht="42.75" customHeight="1" thickBot="1">
      <c r="B21" s="310"/>
      <c r="C21" s="313"/>
      <c r="D21" s="316"/>
      <c r="E21" s="319"/>
      <c r="F21" s="322"/>
      <c r="G21" s="325"/>
      <c r="H21" s="328"/>
      <c r="I21" s="196" t="s">
        <v>163</v>
      </c>
      <c r="J21" s="337" t="s">
        <v>165</v>
      </c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9"/>
      <c r="AB21" s="333"/>
      <c r="AC21" s="340" t="s">
        <v>167</v>
      </c>
      <c r="AD21" s="342" t="s">
        <v>168</v>
      </c>
    </row>
    <row r="22" spans="2:30" s="16" customFormat="1" ht="96.75" customHeight="1" thickBot="1">
      <c r="B22" s="311"/>
      <c r="C22" s="314"/>
      <c r="D22" s="317"/>
      <c r="E22" s="320"/>
      <c r="F22" s="323"/>
      <c r="G22" s="326"/>
      <c r="H22" s="197" t="s">
        <v>352</v>
      </c>
      <c r="I22" s="198" t="s">
        <v>352</v>
      </c>
      <c r="J22" s="199" t="s">
        <v>169</v>
      </c>
      <c r="K22" s="199" t="s">
        <v>273</v>
      </c>
      <c r="L22" s="199" t="s">
        <v>263</v>
      </c>
      <c r="M22" s="199" t="s">
        <v>170</v>
      </c>
      <c r="N22" s="199" t="s">
        <v>176</v>
      </c>
      <c r="O22" s="199" t="s">
        <v>407</v>
      </c>
      <c r="P22" s="199" t="s">
        <v>339</v>
      </c>
      <c r="Q22" s="199" t="s">
        <v>338</v>
      </c>
      <c r="R22" s="199" t="s">
        <v>374</v>
      </c>
      <c r="S22" s="199" t="s">
        <v>337</v>
      </c>
      <c r="T22" s="199" t="s">
        <v>275</v>
      </c>
      <c r="U22" s="199" t="s">
        <v>395</v>
      </c>
      <c r="V22" s="199" t="s">
        <v>362</v>
      </c>
      <c r="W22" s="199" t="s">
        <v>366</v>
      </c>
      <c r="X22" s="199" t="s">
        <v>363</v>
      </c>
      <c r="Y22" s="199" t="s">
        <v>364</v>
      </c>
      <c r="Z22" s="199" t="s">
        <v>274</v>
      </c>
      <c r="AA22" s="200" t="s">
        <v>365</v>
      </c>
      <c r="AB22" s="334"/>
      <c r="AC22" s="341"/>
      <c r="AD22" s="343"/>
    </row>
    <row r="23" spans="2:30" s="17" customFormat="1" ht="27" customHeight="1" thickBot="1">
      <c r="B23" s="304" t="s">
        <v>239</v>
      </c>
      <c r="C23" s="305"/>
      <c r="D23" s="80"/>
      <c r="E23" s="344" t="s">
        <v>239</v>
      </c>
      <c r="F23" s="345"/>
      <c r="G23" s="205"/>
      <c r="H23" s="85">
        <f aca="true" t="shared" si="0" ref="H23:H43">I23+J23+K23+L23+M23+N23+O23+P23+Q23+R23+S23+T23+V23+W23+X23+Y23+Z23+AA23+AB23</f>
        <v>104687.3</v>
      </c>
      <c r="I23" s="76">
        <f aca="true" t="shared" si="1" ref="I23:T23">I24+I28</f>
        <v>9298.21</v>
      </c>
      <c r="J23" s="81">
        <f t="shared" si="1"/>
        <v>170.26</v>
      </c>
      <c r="K23" s="81">
        <f t="shared" si="1"/>
        <v>0</v>
      </c>
      <c r="L23" s="81">
        <f t="shared" si="1"/>
        <v>161</v>
      </c>
      <c r="M23" s="81">
        <f t="shared" si="1"/>
        <v>0</v>
      </c>
      <c r="N23" s="81">
        <f t="shared" si="1"/>
        <v>0</v>
      </c>
      <c r="O23" s="81">
        <f t="shared" si="1"/>
        <v>0</v>
      </c>
      <c r="P23" s="81">
        <f t="shared" si="1"/>
        <v>0</v>
      </c>
      <c r="Q23" s="81">
        <f t="shared" si="1"/>
        <v>0</v>
      </c>
      <c r="R23" s="81">
        <f t="shared" si="1"/>
        <v>0</v>
      </c>
      <c r="S23" s="300">
        <f t="shared" si="1"/>
        <v>0</v>
      </c>
      <c r="T23" s="81">
        <f t="shared" si="1"/>
        <v>0</v>
      </c>
      <c r="U23" s="81">
        <f>U24+U28</f>
        <v>0</v>
      </c>
      <c r="V23" s="81">
        <f aca="true" t="shared" si="2" ref="V23:AA23">V24+V28</f>
        <v>0</v>
      </c>
      <c r="W23" s="81">
        <f t="shared" si="2"/>
        <v>0</v>
      </c>
      <c r="X23" s="81">
        <f t="shared" si="2"/>
        <v>0</v>
      </c>
      <c r="Y23" s="81">
        <f t="shared" si="2"/>
        <v>0</v>
      </c>
      <c r="Z23" s="81">
        <f t="shared" si="2"/>
        <v>0</v>
      </c>
      <c r="AA23" s="82">
        <f t="shared" si="2"/>
        <v>0</v>
      </c>
      <c r="AB23" s="85">
        <f>SUM(AB40:AB43)</f>
        <v>95057.83</v>
      </c>
      <c r="AC23" s="18" t="e">
        <f>SUM(#REF!+#REF!+#REF!+#REF!)+#REF!</f>
        <v>#REF!</v>
      </c>
      <c r="AD23" s="19" t="e">
        <f>SUM(#REF!+#REF!+#REF!+#REF!)+#REF!</f>
        <v>#REF!</v>
      </c>
    </row>
    <row r="24" spans="2:30" s="17" customFormat="1" ht="27.75" customHeight="1">
      <c r="B24" s="201">
        <v>1</v>
      </c>
      <c r="C24" s="206" t="s">
        <v>181</v>
      </c>
      <c r="D24" s="289"/>
      <c r="E24" s="203">
        <v>1</v>
      </c>
      <c r="F24" s="202" t="s">
        <v>181</v>
      </c>
      <c r="G24" s="204"/>
      <c r="H24" s="102">
        <f t="shared" si="0"/>
        <v>336.26</v>
      </c>
      <c r="I24" s="88">
        <f aca="true" t="shared" si="3" ref="I24:T24">I26+I27</f>
        <v>5</v>
      </c>
      <c r="J24" s="87">
        <f t="shared" si="3"/>
        <v>170.26</v>
      </c>
      <c r="K24" s="87">
        <f t="shared" si="3"/>
        <v>0</v>
      </c>
      <c r="L24" s="87">
        <f t="shared" si="3"/>
        <v>161</v>
      </c>
      <c r="M24" s="87">
        <f t="shared" si="3"/>
        <v>0</v>
      </c>
      <c r="N24" s="87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 t="shared" si="3"/>
        <v>0</v>
      </c>
      <c r="U24" s="87">
        <f>U26+U27</f>
        <v>0</v>
      </c>
      <c r="V24" s="87">
        <f aca="true" t="shared" si="4" ref="V24:AB24">V26+V27</f>
        <v>0</v>
      </c>
      <c r="W24" s="87">
        <f t="shared" si="4"/>
        <v>0</v>
      </c>
      <c r="X24" s="87">
        <f t="shared" si="4"/>
        <v>0</v>
      </c>
      <c r="Y24" s="87">
        <f t="shared" si="4"/>
        <v>0</v>
      </c>
      <c r="Z24" s="87">
        <f t="shared" si="4"/>
        <v>0</v>
      </c>
      <c r="AA24" s="129">
        <f t="shared" si="4"/>
        <v>0</v>
      </c>
      <c r="AB24" s="102">
        <f t="shared" si="4"/>
        <v>0</v>
      </c>
      <c r="AC24" s="20" t="e">
        <f>SUM(#REF!+#REF!+#REF!+#REF!)+#REF!</f>
        <v>#REF!</v>
      </c>
      <c r="AD24" s="21" t="e">
        <f>SUM(#REF!+#REF!+#REF!+#REF!)+#REF!</f>
        <v>#REF!</v>
      </c>
    </row>
    <row r="25" spans="2:30" ht="17.25" customHeight="1">
      <c r="B25" s="96"/>
      <c r="C25" s="115" t="s">
        <v>4</v>
      </c>
      <c r="D25" s="98"/>
      <c r="E25" s="165"/>
      <c r="F25" s="144" t="s">
        <v>4</v>
      </c>
      <c r="G25" s="175"/>
      <c r="H25" s="183">
        <f t="shared" si="0"/>
        <v>0</v>
      </c>
      <c r="I25" s="91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85"/>
      <c r="AB25" s="191"/>
      <c r="AC25" s="22" t="e">
        <f>SUM(#REF!+#REF!+#REF!+#REF!)+#REF!</f>
        <v>#REF!</v>
      </c>
      <c r="AD25" s="23" t="e">
        <f>SUM(#REF!+#REF!+#REF!+#REF!)+#REF!</f>
        <v>#REF!</v>
      </c>
    </row>
    <row r="26" spans="1:30" ht="18.75">
      <c r="A26" s="4">
        <v>2001</v>
      </c>
      <c r="B26" s="96" t="s">
        <v>5</v>
      </c>
      <c r="C26" s="115" t="s">
        <v>6</v>
      </c>
      <c r="D26" s="98"/>
      <c r="E26" s="165" t="s">
        <v>5</v>
      </c>
      <c r="F26" s="144" t="s">
        <v>6</v>
      </c>
      <c r="G26" s="175"/>
      <c r="H26" s="183">
        <f t="shared" si="0"/>
        <v>336.26</v>
      </c>
      <c r="I26" s="105">
        <v>5</v>
      </c>
      <c r="J26" s="114">
        <v>170.26</v>
      </c>
      <c r="K26" s="100"/>
      <c r="L26" s="114">
        <v>161</v>
      </c>
      <c r="M26" s="100"/>
      <c r="N26" s="114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85"/>
      <c r="AB26" s="191"/>
      <c r="AC26" s="22" t="e">
        <f>SUM(#REF!+#REF!+#REF!+#REF!)+#REF!</f>
        <v>#REF!</v>
      </c>
      <c r="AD26" s="23" t="e">
        <f>SUM(#REF!+#REF!+#REF!+#REF!)+#REF!</f>
        <v>#REF!</v>
      </c>
    </row>
    <row r="27" spans="1:30" ht="18.75">
      <c r="A27" s="4">
        <v>2001</v>
      </c>
      <c r="B27" s="96" t="s">
        <v>7</v>
      </c>
      <c r="C27" s="115" t="s">
        <v>8</v>
      </c>
      <c r="D27" s="98"/>
      <c r="E27" s="165" t="s">
        <v>7</v>
      </c>
      <c r="F27" s="144" t="s">
        <v>8</v>
      </c>
      <c r="G27" s="175"/>
      <c r="H27" s="183">
        <f t="shared" si="0"/>
        <v>0</v>
      </c>
      <c r="I27" s="91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85"/>
      <c r="AB27" s="191"/>
      <c r="AC27" s="22" t="e">
        <f>SUM(#REF!+#REF!+#REF!+#REF!)+#REF!</f>
        <v>#REF!</v>
      </c>
      <c r="AD27" s="23" t="e">
        <f>SUM(#REF!+#REF!+#REF!+#REF!)+#REF!</f>
        <v>#REF!</v>
      </c>
    </row>
    <row r="28" spans="2:30" s="17" customFormat="1" ht="45" customHeight="1">
      <c r="B28" s="155">
        <v>2</v>
      </c>
      <c r="C28" s="103" t="s">
        <v>9</v>
      </c>
      <c r="D28" s="134"/>
      <c r="E28" s="135">
        <v>2</v>
      </c>
      <c r="F28" s="136" t="s">
        <v>9</v>
      </c>
      <c r="G28" s="141"/>
      <c r="H28" s="183">
        <f t="shared" si="0"/>
        <v>9293.21</v>
      </c>
      <c r="I28" s="110">
        <f aca="true" t="shared" si="5" ref="I28:T28">SUM(I29:I38)</f>
        <v>9293.21</v>
      </c>
      <c r="J28" s="86">
        <f t="shared" si="5"/>
        <v>0</v>
      </c>
      <c r="K28" s="86">
        <f t="shared" si="5"/>
        <v>0</v>
      </c>
      <c r="L28" s="86">
        <f t="shared" si="5"/>
        <v>0</v>
      </c>
      <c r="M28" s="86">
        <f t="shared" si="5"/>
        <v>0</v>
      </c>
      <c r="N28" s="86">
        <f t="shared" si="5"/>
        <v>0</v>
      </c>
      <c r="O28" s="86">
        <f t="shared" si="5"/>
        <v>0</v>
      </c>
      <c r="P28" s="86">
        <f t="shared" si="5"/>
        <v>0</v>
      </c>
      <c r="Q28" s="86">
        <f t="shared" si="5"/>
        <v>0</v>
      </c>
      <c r="R28" s="86">
        <f t="shared" si="5"/>
        <v>0</v>
      </c>
      <c r="S28" s="86">
        <f t="shared" si="5"/>
        <v>0</v>
      </c>
      <c r="T28" s="86">
        <f t="shared" si="5"/>
        <v>0</v>
      </c>
      <c r="U28" s="86">
        <f>SUM(U29:U38)</f>
        <v>0</v>
      </c>
      <c r="V28" s="86">
        <f aca="true" t="shared" si="6" ref="V28:AA28">SUM(V29:V38)</f>
        <v>0</v>
      </c>
      <c r="W28" s="86">
        <f t="shared" si="6"/>
        <v>0</v>
      </c>
      <c r="X28" s="86">
        <f t="shared" si="6"/>
        <v>0</v>
      </c>
      <c r="Y28" s="86">
        <f t="shared" si="6"/>
        <v>0</v>
      </c>
      <c r="Z28" s="86">
        <f t="shared" si="6"/>
        <v>0</v>
      </c>
      <c r="AA28" s="127">
        <f t="shared" si="6"/>
        <v>0</v>
      </c>
      <c r="AB28" s="183">
        <v>0</v>
      </c>
      <c r="AC28" s="24" t="e">
        <f>SUM(#REF!+#REF!+#REF!+#REF!)+#REF!</f>
        <v>#REF!</v>
      </c>
      <c r="AD28" s="25" t="e">
        <f>SUM(#REF!+#REF!+#REF!+#REF!)+#REF!</f>
        <v>#REF!</v>
      </c>
    </row>
    <row r="29" spans="1:35" ht="61.5" customHeight="1">
      <c r="A29" s="4">
        <v>3012</v>
      </c>
      <c r="B29" s="96" t="s">
        <v>15</v>
      </c>
      <c r="C29" s="97" t="s">
        <v>271</v>
      </c>
      <c r="D29" s="98"/>
      <c r="E29" s="165" t="s">
        <v>15</v>
      </c>
      <c r="F29" s="143" t="s">
        <v>271</v>
      </c>
      <c r="G29" s="175"/>
      <c r="H29" s="183">
        <f t="shared" si="0"/>
        <v>0</v>
      </c>
      <c r="I29" s="9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86"/>
      <c r="V29" s="100"/>
      <c r="W29" s="101"/>
      <c r="X29" s="100"/>
      <c r="Y29" s="100"/>
      <c r="Z29" s="100"/>
      <c r="AA29" s="186"/>
      <c r="AB29" s="191"/>
      <c r="AC29" s="22" t="e">
        <f>SUM(#REF!+#REF!+#REF!+#REF!)+#REF!</f>
        <v>#REF!</v>
      </c>
      <c r="AD29" s="23" t="e">
        <f>SUM(#REF!+#REF!+#REF!+#REF!)+#REF!</f>
        <v>#REF!</v>
      </c>
      <c r="AE29" s="95"/>
      <c r="AF29" s="95"/>
      <c r="AG29" s="95"/>
      <c r="AH29" s="95"/>
      <c r="AI29" s="95"/>
    </row>
    <row r="30" spans="1:35" ht="54" customHeight="1">
      <c r="A30" s="4">
        <v>3016</v>
      </c>
      <c r="B30" s="96" t="s">
        <v>16</v>
      </c>
      <c r="C30" s="277" t="s">
        <v>178</v>
      </c>
      <c r="D30" s="98"/>
      <c r="E30" s="165" t="s">
        <v>16</v>
      </c>
      <c r="F30" s="143" t="s">
        <v>178</v>
      </c>
      <c r="G30" s="175"/>
      <c r="H30" s="183">
        <f t="shared" si="0"/>
        <v>9110</v>
      </c>
      <c r="I30" s="91">
        <v>9110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86"/>
      <c r="V30" s="100"/>
      <c r="W30" s="101"/>
      <c r="X30" s="100"/>
      <c r="Y30" s="100"/>
      <c r="Z30" s="100"/>
      <c r="AA30" s="186"/>
      <c r="AB30" s="191"/>
      <c r="AC30" s="22" t="e">
        <f>SUM(#REF!+#REF!+#REF!+#REF!)+#REF!</f>
        <v>#REF!</v>
      </c>
      <c r="AD30" s="23" t="e">
        <f>SUM(#REF!+#REF!+#REF!+#REF!)+#REF!</f>
        <v>#REF!</v>
      </c>
      <c r="AE30" s="95"/>
      <c r="AF30" s="95"/>
      <c r="AG30" s="95"/>
      <c r="AH30" s="95"/>
      <c r="AI30" s="95"/>
    </row>
    <row r="31" spans="1:35" ht="56.25" customHeight="1">
      <c r="A31" s="4">
        <v>3018</v>
      </c>
      <c r="B31" s="96" t="s">
        <v>17</v>
      </c>
      <c r="C31" s="277" t="s">
        <v>403</v>
      </c>
      <c r="D31" s="98"/>
      <c r="E31" s="165" t="s">
        <v>17</v>
      </c>
      <c r="F31" s="143" t="s">
        <v>272</v>
      </c>
      <c r="G31" s="175"/>
      <c r="H31" s="183">
        <f t="shared" si="0"/>
        <v>0</v>
      </c>
      <c r="I31" s="91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86"/>
      <c r="V31" s="100"/>
      <c r="W31" s="101"/>
      <c r="X31" s="100"/>
      <c r="Y31" s="100"/>
      <c r="Z31" s="100"/>
      <c r="AA31" s="186"/>
      <c r="AB31" s="191"/>
      <c r="AC31" s="22" t="e">
        <f>SUM(#REF!+#REF!+#REF!+#REF!)+#REF!</f>
        <v>#REF!</v>
      </c>
      <c r="AD31" s="23" t="e">
        <f>SUM(#REF!+#REF!+#REF!+#REF!)+#REF!</f>
        <v>#REF!</v>
      </c>
      <c r="AE31" s="95"/>
      <c r="AF31" s="95"/>
      <c r="AG31" s="95"/>
      <c r="AH31" s="95"/>
      <c r="AI31" s="95"/>
    </row>
    <row r="32" spans="1:35" ht="57" customHeight="1">
      <c r="A32" s="4">
        <v>3039</v>
      </c>
      <c r="B32" s="96" t="s">
        <v>18</v>
      </c>
      <c r="C32" s="97" t="s">
        <v>116</v>
      </c>
      <c r="D32" s="98"/>
      <c r="E32" s="165" t="s">
        <v>18</v>
      </c>
      <c r="F32" s="143" t="s">
        <v>116</v>
      </c>
      <c r="G32" s="175"/>
      <c r="H32" s="183">
        <f t="shared" si="0"/>
        <v>0</v>
      </c>
      <c r="I32" s="91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86"/>
      <c r="V32" s="100"/>
      <c r="W32" s="101"/>
      <c r="X32" s="100"/>
      <c r="Y32" s="100"/>
      <c r="Z32" s="100"/>
      <c r="AA32" s="186"/>
      <c r="AB32" s="191"/>
      <c r="AC32" s="22" t="e">
        <f>SUM(#REF!+#REF!+#REF!+#REF!)+#REF!</f>
        <v>#REF!</v>
      </c>
      <c r="AD32" s="23" t="e">
        <f>SUM(#REF!+#REF!+#REF!+#REF!)+#REF!</f>
        <v>#REF!</v>
      </c>
      <c r="AE32" s="95"/>
      <c r="AF32" s="95"/>
      <c r="AG32" s="95"/>
      <c r="AH32" s="95"/>
      <c r="AI32" s="95"/>
    </row>
    <row r="33" spans="1:35" ht="57" customHeight="1">
      <c r="A33" s="4">
        <v>3013</v>
      </c>
      <c r="B33" s="96" t="s">
        <v>262</v>
      </c>
      <c r="C33" s="97" t="s">
        <v>179</v>
      </c>
      <c r="D33" s="98"/>
      <c r="E33" s="165" t="s">
        <v>262</v>
      </c>
      <c r="F33" s="143" t="s">
        <v>179</v>
      </c>
      <c r="G33" s="175"/>
      <c r="H33" s="183">
        <f t="shared" si="0"/>
        <v>39</v>
      </c>
      <c r="I33" s="91">
        <v>39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86"/>
      <c r="V33" s="100"/>
      <c r="W33" s="101"/>
      <c r="X33" s="100"/>
      <c r="Y33" s="100"/>
      <c r="Z33" s="100"/>
      <c r="AA33" s="186"/>
      <c r="AB33" s="191"/>
      <c r="AC33" s="22" t="e">
        <f>SUM(#REF!+#REF!+#REF!+#REF!)+#REF!</f>
        <v>#REF!</v>
      </c>
      <c r="AD33" s="23" t="e">
        <f>SUM(#REF!+#REF!+#REF!+#REF!)+#REF!</f>
        <v>#REF!</v>
      </c>
      <c r="AE33" s="95"/>
      <c r="AF33" s="95"/>
      <c r="AG33" s="95"/>
      <c r="AH33" s="95"/>
      <c r="AI33" s="95"/>
    </row>
    <row r="34" spans="1:35" ht="57" customHeight="1">
      <c r="A34" s="4">
        <v>3001</v>
      </c>
      <c r="B34" s="96" t="s">
        <v>232</v>
      </c>
      <c r="C34" s="97" t="s">
        <v>276</v>
      </c>
      <c r="D34" s="98"/>
      <c r="E34" s="165" t="s">
        <v>232</v>
      </c>
      <c r="F34" s="143" t="s">
        <v>276</v>
      </c>
      <c r="G34" s="175"/>
      <c r="H34" s="183">
        <f t="shared" si="0"/>
        <v>144.21</v>
      </c>
      <c r="I34" s="91">
        <v>144.21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86"/>
      <c r="V34" s="100"/>
      <c r="W34" s="101"/>
      <c r="X34" s="100"/>
      <c r="Y34" s="100"/>
      <c r="Z34" s="100"/>
      <c r="AA34" s="186"/>
      <c r="AB34" s="191"/>
      <c r="AC34" s="22" t="e">
        <f>SUM(#REF!+#REF!+#REF!+#REF!)+#REF!</f>
        <v>#REF!</v>
      </c>
      <c r="AD34" s="23" t="e">
        <f>SUM(#REF!+#REF!+#REF!+#REF!)+#REF!</f>
        <v>#REF!</v>
      </c>
      <c r="AE34" s="95"/>
      <c r="AF34" s="95"/>
      <c r="AG34" s="95"/>
      <c r="AH34" s="95"/>
      <c r="AI34" s="95"/>
    </row>
    <row r="35" spans="1:35" ht="24.75" customHeight="1">
      <c r="A35" s="4">
        <v>3026</v>
      </c>
      <c r="B35" s="156" t="s">
        <v>342</v>
      </c>
      <c r="C35" s="207" t="s">
        <v>343</v>
      </c>
      <c r="D35" s="98"/>
      <c r="E35" s="166" t="s">
        <v>342</v>
      </c>
      <c r="F35" s="145" t="s">
        <v>343</v>
      </c>
      <c r="G35" s="175"/>
      <c r="H35" s="183">
        <f t="shared" si="0"/>
        <v>0</v>
      </c>
      <c r="I35" s="91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86"/>
      <c r="V35" s="100"/>
      <c r="W35" s="101"/>
      <c r="X35" s="100"/>
      <c r="Y35" s="100"/>
      <c r="Z35" s="100"/>
      <c r="AA35" s="186"/>
      <c r="AB35" s="191"/>
      <c r="AC35" s="22"/>
      <c r="AD35" s="23"/>
      <c r="AE35" s="95"/>
      <c r="AF35" s="95"/>
      <c r="AG35" s="95"/>
      <c r="AH35" s="95"/>
      <c r="AI35" s="95"/>
    </row>
    <row r="36" spans="1:35" ht="47.25" customHeight="1">
      <c r="A36" s="4">
        <v>3017</v>
      </c>
      <c r="B36" s="96" t="s">
        <v>345</v>
      </c>
      <c r="C36" s="97" t="s">
        <v>340</v>
      </c>
      <c r="D36" s="98"/>
      <c r="E36" s="165" t="s">
        <v>345</v>
      </c>
      <c r="F36" s="143" t="s">
        <v>340</v>
      </c>
      <c r="G36" s="175"/>
      <c r="H36" s="183">
        <f t="shared" si="0"/>
        <v>0</v>
      </c>
      <c r="I36" s="91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86"/>
      <c r="V36" s="100"/>
      <c r="W36" s="101"/>
      <c r="X36" s="100"/>
      <c r="Y36" s="100"/>
      <c r="Z36" s="100"/>
      <c r="AA36" s="186"/>
      <c r="AB36" s="191"/>
      <c r="AC36" s="22"/>
      <c r="AD36" s="23"/>
      <c r="AE36" s="95"/>
      <c r="AF36" s="95"/>
      <c r="AG36" s="95"/>
      <c r="AH36" s="95"/>
      <c r="AI36" s="95"/>
    </row>
    <row r="37" spans="2:35" ht="54" customHeight="1">
      <c r="B37" s="96" t="s">
        <v>348</v>
      </c>
      <c r="C37" s="97" t="s">
        <v>349</v>
      </c>
      <c r="D37" s="98"/>
      <c r="E37" s="165" t="s">
        <v>348</v>
      </c>
      <c r="F37" s="143" t="s">
        <v>349</v>
      </c>
      <c r="G37" s="175"/>
      <c r="H37" s="183">
        <f t="shared" si="0"/>
        <v>0</v>
      </c>
      <c r="I37" s="91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86"/>
      <c r="V37" s="100"/>
      <c r="W37" s="101"/>
      <c r="X37" s="100"/>
      <c r="Y37" s="100"/>
      <c r="Z37" s="100"/>
      <c r="AA37" s="186"/>
      <c r="AB37" s="191"/>
      <c r="AC37" s="22"/>
      <c r="AD37" s="23"/>
      <c r="AE37" s="95"/>
      <c r="AF37" s="95"/>
      <c r="AG37" s="95"/>
      <c r="AH37" s="95"/>
      <c r="AI37" s="95"/>
    </row>
    <row r="38" spans="2:35" ht="26.25" customHeight="1">
      <c r="B38" s="96" t="s">
        <v>350</v>
      </c>
      <c r="C38" s="277" t="s">
        <v>370</v>
      </c>
      <c r="D38" s="98"/>
      <c r="E38" s="165" t="s">
        <v>350</v>
      </c>
      <c r="F38" s="143" t="s">
        <v>351</v>
      </c>
      <c r="G38" s="175"/>
      <c r="H38" s="183">
        <f t="shared" si="0"/>
        <v>0</v>
      </c>
      <c r="I38" s="91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86"/>
      <c r="V38" s="100"/>
      <c r="W38" s="101"/>
      <c r="X38" s="100"/>
      <c r="Y38" s="100"/>
      <c r="Z38" s="114"/>
      <c r="AA38" s="186"/>
      <c r="AB38" s="191"/>
      <c r="AC38" s="22"/>
      <c r="AD38" s="23"/>
      <c r="AE38" s="95"/>
      <c r="AF38" s="95"/>
      <c r="AG38" s="95"/>
      <c r="AH38" s="95"/>
      <c r="AI38" s="95"/>
    </row>
    <row r="39" spans="2:35" s="17" customFormat="1" ht="18.75">
      <c r="B39" s="155">
        <v>4</v>
      </c>
      <c r="C39" s="103" t="s">
        <v>19</v>
      </c>
      <c r="D39" s="134"/>
      <c r="E39" s="135">
        <v>3</v>
      </c>
      <c r="F39" s="136" t="s">
        <v>19</v>
      </c>
      <c r="G39" s="141"/>
      <c r="H39" s="183">
        <f t="shared" si="0"/>
        <v>0</v>
      </c>
      <c r="I39" s="110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138"/>
      <c r="X39" s="86"/>
      <c r="Y39" s="86"/>
      <c r="Z39" s="86"/>
      <c r="AA39" s="187"/>
      <c r="AB39" s="183"/>
      <c r="AC39" s="24" t="e">
        <f>SUM(#REF!+#REF!+#REF!+#REF!)+#REF!</f>
        <v>#REF!</v>
      </c>
      <c r="AD39" s="25" t="e">
        <f>SUM(#REF!+#REF!+#REF!+#REF!)+#REF!</f>
        <v>#REF!</v>
      </c>
      <c r="AE39" s="133"/>
      <c r="AF39" s="133"/>
      <c r="AG39" s="133"/>
      <c r="AH39" s="133"/>
      <c r="AI39" s="133"/>
    </row>
    <row r="40" spans="1:35" s="17" customFormat="1" ht="18.75">
      <c r="A40" s="17">
        <v>2002</v>
      </c>
      <c r="B40" s="155">
        <v>5</v>
      </c>
      <c r="C40" s="103" t="s">
        <v>20</v>
      </c>
      <c r="D40" s="134"/>
      <c r="E40" s="135">
        <v>4</v>
      </c>
      <c r="F40" s="136" t="s">
        <v>20</v>
      </c>
      <c r="G40" s="141"/>
      <c r="H40" s="183">
        <f t="shared" si="0"/>
        <v>5812.71</v>
      </c>
      <c r="I40" s="110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138"/>
      <c r="X40" s="86"/>
      <c r="Y40" s="86"/>
      <c r="Z40" s="86"/>
      <c r="AA40" s="187"/>
      <c r="AB40" s="142">
        <v>5812.71</v>
      </c>
      <c r="AC40" s="24" t="e">
        <f>SUM(#REF!+#REF!+#REF!+#REF!)+#REF!</f>
        <v>#REF!</v>
      </c>
      <c r="AD40" s="25" t="e">
        <f>SUM(#REF!+#REF!+#REF!+#REF!)+#REF!</f>
        <v>#REF!</v>
      </c>
      <c r="AE40" s="133"/>
      <c r="AF40" s="133"/>
      <c r="AG40" s="133"/>
      <c r="AH40" s="133"/>
      <c r="AI40" s="133"/>
    </row>
    <row r="41" spans="1:35" s="17" customFormat="1" ht="18.75">
      <c r="A41" s="17">
        <v>2003</v>
      </c>
      <c r="B41" s="155">
        <v>6</v>
      </c>
      <c r="C41" s="103" t="s">
        <v>21</v>
      </c>
      <c r="D41" s="134"/>
      <c r="E41" s="135">
        <v>5</v>
      </c>
      <c r="F41" s="136" t="s">
        <v>21</v>
      </c>
      <c r="G41" s="141"/>
      <c r="H41" s="183">
        <f t="shared" si="0"/>
        <v>84899</v>
      </c>
      <c r="I41" s="110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138"/>
      <c r="X41" s="86"/>
      <c r="Y41" s="86"/>
      <c r="Z41" s="86"/>
      <c r="AA41" s="187"/>
      <c r="AB41" s="142">
        <v>84899</v>
      </c>
      <c r="AC41" s="24" t="e">
        <f>SUM(#REF!+#REF!+#REF!+#REF!)+#REF!</f>
        <v>#REF!</v>
      </c>
      <c r="AD41" s="25" t="e">
        <f>SUM(#REF!+#REF!+#REF!+#REF!)+#REF!</f>
        <v>#REF!</v>
      </c>
      <c r="AE41" s="133"/>
      <c r="AF41" s="133"/>
      <c r="AG41" s="133"/>
      <c r="AH41" s="133"/>
      <c r="AI41" s="133"/>
    </row>
    <row r="42" spans="1:35" s="17" customFormat="1" ht="18.75">
      <c r="A42" s="17">
        <v>2005</v>
      </c>
      <c r="B42" s="155">
        <v>7</v>
      </c>
      <c r="C42" s="103" t="s">
        <v>22</v>
      </c>
      <c r="D42" s="134"/>
      <c r="E42" s="135">
        <v>6</v>
      </c>
      <c r="F42" s="136" t="s">
        <v>22</v>
      </c>
      <c r="G42" s="141"/>
      <c r="H42" s="183">
        <f t="shared" si="0"/>
        <v>0</v>
      </c>
      <c r="I42" s="110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138"/>
      <c r="X42" s="86"/>
      <c r="Y42" s="86"/>
      <c r="Z42" s="86"/>
      <c r="AA42" s="187"/>
      <c r="AB42" s="233"/>
      <c r="AC42" s="24" t="e">
        <f>SUM(#REF!+#REF!+#REF!+#REF!)+#REF!</f>
        <v>#REF!</v>
      </c>
      <c r="AD42" s="25" t="e">
        <f>SUM(#REF!+#REF!+#REF!+#REF!)+#REF!</f>
        <v>#REF!</v>
      </c>
      <c r="AE42" s="133"/>
      <c r="AF42" s="133"/>
      <c r="AG42" s="133"/>
      <c r="AH42" s="133"/>
      <c r="AI42" s="133"/>
    </row>
    <row r="43" spans="1:35" s="17" customFormat="1" ht="19.5" thickBot="1">
      <c r="A43" s="17">
        <v>2004</v>
      </c>
      <c r="B43" s="224">
        <v>8</v>
      </c>
      <c r="C43" s="225" t="s">
        <v>23</v>
      </c>
      <c r="D43" s="226"/>
      <c r="E43" s="280">
        <v>7</v>
      </c>
      <c r="F43" s="228" t="s">
        <v>23</v>
      </c>
      <c r="G43" s="286"/>
      <c r="H43" s="116">
        <f t="shared" si="0"/>
        <v>4346.12</v>
      </c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231"/>
      <c r="X43" s="116"/>
      <c r="Y43" s="116"/>
      <c r="Z43" s="116"/>
      <c r="AA43" s="232"/>
      <c r="AB43" s="290">
        <v>4346.12</v>
      </c>
      <c r="AC43" s="26" t="e">
        <f>SUM(#REF!+#REF!+#REF!+#REF!)+#REF!</f>
        <v>#REF!</v>
      </c>
      <c r="AD43" s="27" t="e">
        <f>SUM(#REF!+#REF!+#REF!+#REF!)+#REF!</f>
        <v>#REF!</v>
      </c>
      <c r="AE43" s="133"/>
      <c r="AF43" s="133"/>
      <c r="AG43" s="133"/>
      <c r="AH43" s="133"/>
      <c r="AI43" s="133"/>
    </row>
    <row r="44" spans="2:35" s="17" customFormat="1" ht="24.75" customHeight="1" thickBot="1">
      <c r="B44" s="346" t="s">
        <v>404</v>
      </c>
      <c r="C44" s="347"/>
      <c r="D44" s="132"/>
      <c r="E44" s="234"/>
      <c r="F44" s="235"/>
      <c r="G44" s="236"/>
      <c r="H44" s="295">
        <f>SUM(I44:AB44)</f>
        <v>0</v>
      </c>
      <c r="I44" s="81">
        <f>I45+I46</f>
        <v>0</v>
      </c>
      <c r="J44" s="81">
        <f aca="true" t="shared" si="7" ref="J44:AB44">J45+J46</f>
        <v>0</v>
      </c>
      <c r="K44" s="81">
        <f t="shared" si="7"/>
        <v>0</v>
      </c>
      <c r="L44" s="81">
        <f t="shared" si="7"/>
        <v>0</v>
      </c>
      <c r="M44" s="81">
        <f t="shared" si="7"/>
        <v>0</v>
      </c>
      <c r="N44" s="81">
        <f t="shared" si="7"/>
        <v>0</v>
      </c>
      <c r="O44" s="81">
        <f t="shared" si="7"/>
        <v>0</v>
      </c>
      <c r="P44" s="81">
        <f t="shared" si="7"/>
        <v>0</v>
      </c>
      <c r="Q44" s="81">
        <f t="shared" si="7"/>
        <v>0</v>
      </c>
      <c r="R44" s="81">
        <f t="shared" si="7"/>
        <v>0</v>
      </c>
      <c r="S44" s="300">
        <f t="shared" si="7"/>
        <v>0</v>
      </c>
      <c r="T44" s="81">
        <f t="shared" si="7"/>
        <v>0</v>
      </c>
      <c r="U44" s="81">
        <f t="shared" si="7"/>
        <v>0</v>
      </c>
      <c r="V44" s="81">
        <f t="shared" si="7"/>
        <v>0</v>
      </c>
      <c r="W44" s="81">
        <f t="shared" si="7"/>
        <v>0</v>
      </c>
      <c r="X44" s="81">
        <f t="shared" si="7"/>
        <v>0</v>
      </c>
      <c r="Y44" s="81">
        <f t="shared" si="7"/>
        <v>0</v>
      </c>
      <c r="Z44" s="81">
        <f t="shared" si="7"/>
        <v>0</v>
      </c>
      <c r="AA44" s="81">
        <f t="shared" si="7"/>
        <v>0</v>
      </c>
      <c r="AB44" s="81">
        <f t="shared" si="7"/>
        <v>0</v>
      </c>
      <c r="AC44" s="90"/>
      <c r="AD44" s="131"/>
      <c r="AE44" s="133"/>
      <c r="AF44" s="133"/>
      <c r="AG44" s="133"/>
      <c r="AH44" s="133"/>
      <c r="AI44" s="133"/>
    </row>
    <row r="45" spans="2:30" s="133" customFormat="1" ht="24.75" customHeight="1" thickBot="1">
      <c r="B45" s="293">
        <v>1</v>
      </c>
      <c r="C45" s="288" t="s">
        <v>181</v>
      </c>
      <c r="D45" s="289"/>
      <c r="E45" s="203"/>
      <c r="F45" s="202"/>
      <c r="G45" s="287"/>
      <c r="H45" s="87">
        <f>SUM(I45:AB45)</f>
        <v>0</v>
      </c>
      <c r="I45" s="294"/>
      <c r="J45" s="283"/>
      <c r="K45" s="283"/>
      <c r="L45" s="283"/>
      <c r="M45" s="283"/>
      <c r="N45" s="292"/>
      <c r="O45" s="283"/>
      <c r="P45" s="283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129"/>
      <c r="AB45" s="102"/>
      <c r="AC45" s="137"/>
      <c r="AD45" s="89"/>
    </row>
    <row r="46" spans="2:30" s="133" customFormat="1" ht="42" customHeight="1" thickBot="1">
      <c r="B46" s="278">
        <v>2</v>
      </c>
      <c r="C46" s="103" t="s">
        <v>9</v>
      </c>
      <c r="D46" s="219"/>
      <c r="E46" s="203"/>
      <c r="F46" s="202"/>
      <c r="G46" s="287"/>
      <c r="H46" s="87">
        <f>SUM(I46:AB46)</f>
        <v>0</v>
      </c>
      <c r="I46" s="114">
        <f>SUM(I47:I56)</f>
        <v>0</v>
      </c>
      <c r="J46" s="114">
        <f aca="true" t="shared" si="8" ref="J46:AB46">SUM(J47:J56)</f>
        <v>0</v>
      </c>
      <c r="K46" s="114">
        <f t="shared" si="8"/>
        <v>0</v>
      </c>
      <c r="L46" s="114">
        <f t="shared" si="8"/>
        <v>0</v>
      </c>
      <c r="M46" s="114">
        <f t="shared" si="8"/>
        <v>0</v>
      </c>
      <c r="N46" s="114">
        <f t="shared" si="8"/>
        <v>0</v>
      </c>
      <c r="O46" s="114">
        <f t="shared" si="8"/>
        <v>0</v>
      </c>
      <c r="P46" s="114">
        <f t="shared" si="8"/>
        <v>0</v>
      </c>
      <c r="Q46" s="294">
        <f t="shared" si="8"/>
        <v>0</v>
      </c>
      <c r="R46" s="294">
        <f t="shared" si="8"/>
        <v>0</v>
      </c>
      <c r="S46" s="294">
        <f t="shared" si="8"/>
        <v>0</v>
      </c>
      <c r="T46" s="294">
        <f t="shared" si="8"/>
        <v>0</v>
      </c>
      <c r="U46" s="294">
        <f t="shared" si="8"/>
        <v>0</v>
      </c>
      <c r="V46" s="294">
        <f t="shared" si="8"/>
        <v>0</v>
      </c>
      <c r="W46" s="294">
        <f t="shared" si="8"/>
        <v>0</v>
      </c>
      <c r="X46" s="294">
        <f t="shared" si="8"/>
        <v>0</v>
      </c>
      <c r="Y46" s="294">
        <f t="shared" si="8"/>
        <v>0</v>
      </c>
      <c r="Z46" s="294">
        <f t="shared" si="8"/>
        <v>0</v>
      </c>
      <c r="AA46" s="294">
        <f t="shared" si="8"/>
        <v>0</v>
      </c>
      <c r="AB46" s="294">
        <f t="shared" si="8"/>
        <v>0</v>
      </c>
      <c r="AC46" s="137"/>
      <c r="AD46" s="89"/>
    </row>
    <row r="47" spans="2:35" s="17" customFormat="1" ht="35.25" thickBot="1">
      <c r="B47" s="291" t="s">
        <v>15</v>
      </c>
      <c r="C47" s="277" t="s">
        <v>271</v>
      </c>
      <c r="D47" s="134"/>
      <c r="E47" s="279"/>
      <c r="F47" s="136"/>
      <c r="G47" s="284"/>
      <c r="H47" s="86">
        <f>SUM(I47:AB47)</f>
        <v>0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138"/>
      <c r="X47" s="86"/>
      <c r="Y47" s="86"/>
      <c r="Z47" s="86"/>
      <c r="AA47" s="187"/>
      <c r="AB47" s="142"/>
      <c r="AC47" s="90"/>
      <c r="AD47" s="131"/>
      <c r="AE47" s="133"/>
      <c r="AF47" s="133"/>
      <c r="AG47" s="133"/>
      <c r="AH47" s="133"/>
      <c r="AI47" s="133"/>
    </row>
    <row r="48" spans="2:35" s="17" customFormat="1" ht="52.5" thickBot="1">
      <c r="B48" s="96" t="s">
        <v>16</v>
      </c>
      <c r="C48" s="277" t="s">
        <v>178</v>
      </c>
      <c r="D48" s="134"/>
      <c r="E48" s="279"/>
      <c r="F48" s="136"/>
      <c r="G48" s="284"/>
      <c r="H48" s="87">
        <f aca="true" t="shared" si="9" ref="H48:H56">SUM(I48:AB48)</f>
        <v>0</v>
      </c>
      <c r="I48" s="10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138"/>
      <c r="X48" s="86"/>
      <c r="Y48" s="86"/>
      <c r="Z48" s="86"/>
      <c r="AA48" s="187"/>
      <c r="AB48" s="142"/>
      <c r="AC48" s="90"/>
      <c r="AD48" s="131"/>
      <c r="AE48" s="133"/>
      <c r="AF48" s="133"/>
      <c r="AG48" s="133"/>
      <c r="AH48" s="133"/>
      <c r="AI48" s="133"/>
    </row>
    <row r="49" spans="2:35" s="17" customFormat="1" ht="52.5" thickBot="1">
      <c r="B49" s="96" t="s">
        <v>17</v>
      </c>
      <c r="C49" s="277" t="s">
        <v>403</v>
      </c>
      <c r="D49" s="134"/>
      <c r="E49" s="279"/>
      <c r="F49" s="136"/>
      <c r="G49" s="284"/>
      <c r="H49" s="87">
        <f t="shared" si="9"/>
        <v>0</v>
      </c>
      <c r="I49" s="10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138"/>
      <c r="X49" s="86"/>
      <c r="Y49" s="86"/>
      <c r="Z49" s="86"/>
      <c r="AA49" s="187"/>
      <c r="AB49" s="142"/>
      <c r="AC49" s="90"/>
      <c r="AD49" s="131"/>
      <c r="AE49" s="133"/>
      <c r="AF49" s="133"/>
      <c r="AG49" s="133"/>
      <c r="AH49" s="133"/>
      <c r="AI49" s="133"/>
    </row>
    <row r="50" spans="2:35" s="17" customFormat="1" ht="52.5" thickBot="1">
      <c r="B50" s="96" t="s">
        <v>18</v>
      </c>
      <c r="C50" s="277" t="s">
        <v>116</v>
      </c>
      <c r="D50" s="134"/>
      <c r="E50" s="279"/>
      <c r="F50" s="136"/>
      <c r="G50" s="284"/>
      <c r="H50" s="87">
        <f t="shared" si="9"/>
        <v>0</v>
      </c>
      <c r="I50" s="10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138"/>
      <c r="X50" s="86"/>
      <c r="Y50" s="86"/>
      <c r="Z50" s="86"/>
      <c r="AA50" s="187"/>
      <c r="AB50" s="142"/>
      <c r="AC50" s="90"/>
      <c r="AD50" s="131"/>
      <c r="AE50" s="133"/>
      <c r="AF50" s="133"/>
      <c r="AG50" s="133"/>
      <c r="AH50" s="133"/>
      <c r="AI50" s="133"/>
    </row>
    <row r="51" spans="2:35" s="17" customFormat="1" ht="69.75" thickBot="1">
      <c r="B51" s="96" t="s">
        <v>262</v>
      </c>
      <c r="C51" s="277" t="s">
        <v>179</v>
      </c>
      <c r="D51" s="134"/>
      <c r="E51" s="279"/>
      <c r="F51" s="136"/>
      <c r="G51" s="284"/>
      <c r="H51" s="87">
        <f t="shared" si="9"/>
        <v>0</v>
      </c>
      <c r="I51" s="10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138"/>
      <c r="X51" s="86"/>
      <c r="Y51" s="86"/>
      <c r="Z51" s="86"/>
      <c r="AA51" s="187"/>
      <c r="AB51" s="142"/>
      <c r="AC51" s="90"/>
      <c r="AD51" s="131"/>
      <c r="AE51" s="133"/>
      <c r="AF51" s="133"/>
      <c r="AG51" s="133"/>
      <c r="AH51" s="133"/>
      <c r="AI51" s="133"/>
    </row>
    <row r="52" spans="2:35" s="17" customFormat="1" ht="52.5" thickBot="1">
      <c r="B52" s="96" t="s">
        <v>232</v>
      </c>
      <c r="C52" s="277" t="s">
        <v>276</v>
      </c>
      <c r="D52" s="134"/>
      <c r="E52" s="279"/>
      <c r="F52" s="136"/>
      <c r="G52" s="284"/>
      <c r="H52" s="87">
        <f t="shared" si="9"/>
        <v>0</v>
      </c>
      <c r="I52" s="10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138"/>
      <c r="X52" s="86"/>
      <c r="Y52" s="86"/>
      <c r="Z52" s="86"/>
      <c r="AA52" s="187"/>
      <c r="AB52" s="142"/>
      <c r="AC52" s="90"/>
      <c r="AD52" s="131"/>
      <c r="AE52" s="133"/>
      <c r="AF52" s="133"/>
      <c r="AG52" s="133"/>
      <c r="AH52" s="133"/>
      <c r="AI52" s="133"/>
    </row>
    <row r="53" spans="2:35" s="17" customFormat="1" ht="19.5" thickBot="1">
      <c r="B53" s="156" t="s">
        <v>342</v>
      </c>
      <c r="C53" s="207" t="s">
        <v>343</v>
      </c>
      <c r="D53" s="134"/>
      <c r="E53" s="279"/>
      <c r="F53" s="136"/>
      <c r="G53" s="284"/>
      <c r="H53" s="87">
        <f t="shared" si="9"/>
        <v>0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138"/>
      <c r="X53" s="86"/>
      <c r="Y53" s="86"/>
      <c r="Z53" s="86"/>
      <c r="AA53" s="187"/>
      <c r="AB53" s="142"/>
      <c r="AC53" s="90"/>
      <c r="AD53" s="131"/>
      <c r="AE53" s="133"/>
      <c r="AF53" s="133"/>
      <c r="AG53" s="133"/>
      <c r="AH53" s="133"/>
      <c r="AI53" s="133"/>
    </row>
    <row r="54" spans="2:35" s="17" customFormat="1" ht="35.25" thickBot="1">
      <c r="B54" s="96" t="s">
        <v>345</v>
      </c>
      <c r="C54" s="277" t="s">
        <v>340</v>
      </c>
      <c r="D54" s="134"/>
      <c r="E54" s="279"/>
      <c r="F54" s="136"/>
      <c r="G54" s="284"/>
      <c r="H54" s="87">
        <f t="shared" si="9"/>
        <v>0</v>
      </c>
      <c r="I54" s="91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138"/>
      <c r="X54" s="86"/>
      <c r="Y54" s="86"/>
      <c r="Z54" s="86"/>
      <c r="AA54" s="187"/>
      <c r="AB54" s="142"/>
      <c r="AC54" s="90"/>
      <c r="AD54" s="131"/>
      <c r="AE54" s="133"/>
      <c r="AF54" s="133"/>
      <c r="AG54" s="133"/>
      <c r="AH54" s="133"/>
      <c r="AI54" s="133"/>
    </row>
    <row r="55" spans="2:35" s="17" customFormat="1" ht="52.5" thickBot="1">
      <c r="B55" s="96" t="s">
        <v>348</v>
      </c>
      <c r="C55" s="277" t="s">
        <v>349</v>
      </c>
      <c r="D55" s="134"/>
      <c r="E55" s="279"/>
      <c r="F55" s="136"/>
      <c r="G55" s="284"/>
      <c r="H55" s="87">
        <f t="shared" si="9"/>
        <v>0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138"/>
      <c r="X55" s="86"/>
      <c r="Y55" s="86"/>
      <c r="Z55" s="86"/>
      <c r="AA55" s="187"/>
      <c r="AB55" s="142"/>
      <c r="AC55" s="90"/>
      <c r="AD55" s="131"/>
      <c r="AE55" s="133"/>
      <c r="AF55" s="133"/>
      <c r="AG55" s="133"/>
      <c r="AH55" s="133"/>
      <c r="AI55" s="133"/>
    </row>
    <row r="56" spans="2:35" s="17" customFormat="1" ht="19.5" thickBot="1">
      <c r="B56" s="285" t="s">
        <v>350</v>
      </c>
      <c r="C56" s="242" t="s">
        <v>370</v>
      </c>
      <c r="D56" s="223"/>
      <c r="E56" s="280"/>
      <c r="F56" s="228"/>
      <c r="G56" s="286"/>
      <c r="H56" s="87">
        <f t="shared" si="9"/>
        <v>0</v>
      </c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00"/>
      <c r="T56" s="116"/>
      <c r="U56" s="116"/>
      <c r="V56" s="116"/>
      <c r="W56" s="231"/>
      <c r="X56" s="116"/>
      <c r="Y56" s="116"/>
      <c r="Z56" s="116"/>
      <c r="AA56" s="232"/>
      <c r="AB56" s="290"/>
      <c r="AC56" s="90"/>
      <c r="AD56" s="131"/>
      <c r="AE56" s="133"/>
      <c r="AF56" s="133"/>
      <c r="AG56" s="133"/>
      <c r="AH56" s="133"/>
      <c r="AI56" s="133"/>
    </row>
    <row r="57" spans="2:35" s="17" customFormat="1" ht="32.25" customHeight="1" thickBot="1">
      <c r="B57" s="304" t="s">
        <v>397</v>
      </c>
      <c r="C57" s="305"/>
      <c r="D57" s="132"/>
      <c r="E57" s="234"/>
      <c r="F57" s="235"/>
      <c r="G57" s="236"/>
      <c r="H57" s="85">
        <f>SUM(I57:AB57)</f>
        <v>23779831.459999997</v>
      </c>
      <c r="I57" s="76">
        <f>I58+I62+I73+I74+I75+I76+I77+I78</f>
        <v>3746336.93</v>
      </c>
      <c r="J57" s="81">
        <f aca="true" t="shared" si="10" ref="J57:AB57">J58+J62+J73+J74+J75+J76+J77+J78</f>
        <v>19096629</v>
      </c>
      <c r="K57" s="81">
        <f t="shared" si="10"/>
        <v>0</v>
      </c>
      <c r="L57" s="81">
        <f t="shared" si="10"/>
        <v>42106</v>
      </c>
      <c r="M57" s="81">
        <f t="shared" si="10"/>
        <v>208000</v>
      </c>
      <c r="N57" s="81">
        <f t="shared" si="10"/>
        <v>368600</v>
      </c>
      <c r="O57" s="81">
        <f t="shared" si="10"/>
        <v>40500</v>
      </c>
      <c r="P57" s="81">
        <f t="shared" si="10"/>
        <v>0</v>
      </c>
      <c r="Q57" s="81">
        <f t="shared" si="10"/>
        <v>0</v>
      </c>
      <c r="R57" s="81">
        <f t="shared" si="10"/>
        <v>0</v>
      </c>
      <c r="S57" s="300">
        <f t="shared" si="10"/>
        <v>13491.7</v>
      </c>
      <c r="T57" s="81">
        <f t="shared" si="10"/>
        <v>0</v>
      </c>
      <c r="U57" s="81">
        <f t="shared" si="10"/>
        <v>0</v>
      </c>
      <c r="V57" s="81">
        <f t="shared" si="10"/>
        <v>0</v>
      </c>
      <c r="W57" s="81">
        <f t="shared" si="10"/>
        <v>0</v>
      </c>
      <c r="X57" s="81">
        <f t="shared" si="10"/>
        <v>0</v>
      </c>
      <c r="Y57" s="81">
        <f t="shared" si="10"/>
        <v>0</v>
      </c>
      <c r="Z57" s="81">
        <f t="shared" si="10"/>
        <v>0</v>
      </c>
      <c r="AA57" s="82">
        <f t="shared" si="10"/>
        <v>0</v>
      </c>
      <c r="AB57" s="85">
        <f t="shared" si="10"/>
        <v>264167.83</v>
      </c>
      <c r="AC57" s="90"/>
      <c r="AD57" s="131"/>
      <c r="AE57" s="133"/>
      <c r="AF57" s="133"/>
      <c r="AG57" s="133"/>
      <c r="AH57" s="133"/>
      <c r="AI57" s="133"/>
    </row>
    <row r="58" spans="2:35" s="17" customFormat="1" ht="19.5" thickBot="1">
      <c r="B58" s="201">
        <v>1</v>
      </c>
      <c r="C58" s="206" t="s">
        <v>181</v>
      </c>
      <c r="D58" s="219"/>
      <c r="E58" s="203"/>
      <c r="F58" s="202"/>
      <c r="G58" s="204"/>
      <c r="H58" s="102">
        <f>SUM(I58:AB58)</f>
        <v>22080939.93</v>
      </c>
      <c r="I58" s="88">
        <f>I60+I61</f>
        <v>2325104.93</v>
      </c>
      <c r="J58" s="87">
        <f aca="true" t="shared" si="11" ref="J58:AB58">J60+J61</f>
        <v>19096629</v>
      </c>
      <c r="K58" s="87">
        <f t="shared" si="11"/>
        <v>0</v>
      </c>
      <c r="L58" s="87">
        <f t="shared" si="11"/>
        <v>42106</v>
      </c>
      <c r="M58" s="87">
        <f t="shared" si="11"/>
        <v>208000</v>
      </c>
      <c r="N58" s="87">
        <f t="shared" si="11"/>
        <v>368600</v>
      </c>
      <c r="O58" s="87">
        <f t="shared" si="11"/>
        <v>40500</v>
      </c>
      <c r="P58" s="87">
        <f t="shared" si="11"/>
        <v>0</v>
      </c>
      <c r="Q58" s="87">
        <f t="shared" si="11"/>
        <v>0</v>
      </c>
      <c r="R58" s="87">
        <f t="shared" si="11"/>
        <v>0</v>
      </c>
      <c r="S58" s="87">
        <f t="shared" si="11"/>
        <v>0</v>
      </c>
      <c r="T58" s="87">
        <f t="shared" si="11"/>
        <v>0</v>
      </c>
      <c r="U58" s="87">
        <f t="shared" si="11"/>
        <v>0</v>
      </c>
      <c r="V58" s="87">
        <f t="shared" si="11"/>
        <v>0</v>
      </c>
      <c r="W58" s="87">
        <f t="shared" si="11"/>
        <v>0</v>
      </c>
      <c r="X58" s="87">
        <f t="shared" si="11"/>
        <v>0</v>
      </c>
      <c r="Y58" s="87">
        <f t="shared" si="11"/>
        <v>0</v>
      </c>
      <c r="Z58" s="87">
        <f t="shared" si="11"/>
        <v>0</v>
      </c>
      <c r="AA58" s="129">
        <f t="shared" si="11"/>
        <v>0</v>
      </c>
      <c r="AB58" s="102">
        <f t="shared" si="11"/>
        <v>0</v>
      </c>
      <c r="AC58" s="90"/>
      <c r="AD58" s="131"/>
      <c r="AE58" s="133"/>
      <c r="AF58" s="133"/>
      <c r="AG58" s="133"/>
      <c r="AH58" s="133"/>
      <c r="AI58" s="133"/>
    </row>
    <row r="59" spans="2:35" s="17" customFormat="1" ht="19.5" thickBot="1">
      <c r="B59" s="96"/>
      <c r="C59" s="115" t="s">
        <v>4</v>
      </c>
      <c r="D59" s="134"/>
      <c r="E59" s="135"/>
      <c r="F59" s="136"/>
      <c r="G59" s="141"/>
      <c r="H59" s="183">
        <f aca="true" t="shared" si="12" ref="H59:H78">SUM(I59:AB59)</f>
        <v>0</v>
      </c>
      <c r="I59" s="110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127"/>
      <c r="AB59" s="183"/>
      <c r="AC59" s="90"/>
      <c r="AD59" s="131"/>
      <c r="AE59" s="133"/>
      <c r="AF59" s="133"/>
      <c r="AG59" s="133"/>
      <c r="AH59" s="133"/>
      <c r="AI59" s="133"/>
    </row>
    <row r="60" spans="2:35" s="17" customFormat="1" ht="19.5" thickBot="1">
      <c r="B60" s="96" t="s">
        <v>5</v>
      </c>
      <c r="C60" s="115" t="s">
        <v>6</v>
      </c>
      <c r="D60" s="134"/>
      <c r="E60" s="135"/>
      <c r="F60" s="136"/>
      <c r="G60" s="141"/>
      <c r="H60" s="183">
        <f t="shared" si="12"/>
        <v>21276919.04</v>
      </c>
      <c r="I60" s="105">
        <v>1521084.04</v>
      </c>
      <c r="J60" s="114">
        <v>19096629</v>
      </c>
      <c r="K60" s="114"/>
      <c r="L60" s="114">
        <v>42106</v>
      </c>
      <c r="M60" s="114">
        <v>208000</v>
      </c>
      <c r="N60" s="114">
        <v>368600</v>
      </c>
      <c r="O60" s="86">
        <v>40500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127"/>
      <c r="AB60" s="183"/>
      <c r="AC60" s="90"/>
      <c r="AD60" s="131"/>
      <c r="AE60" s="133"/>
      <c r="AF60" s="133"/>
      <c r="AG60" s="133"/>
      <c r="AH60" s="133"/>
      <c r="AI60" s="133"/>
    </row>
    <row r="61" spans="2:35" s="17" customFormat="1" ht="19.5" thickBot="1">
      <c r="B61" s="96" t="s">
        <v>7</v>
      </c>
      <c r="C61" s="115" t="s">
        <v>8</v>
      </c>
      <c r="D61" s="134"/>
      <c r="E61" s="135"/>
      <c r="F61" s="136"/>
      <c r="G61" s="141"/>
      <c r="H61" s="183">
        <f t="shared" si="12"/>
        <v>804020.89</v>
      </c>
      <c r="I61" s="105">
        <v>804020.89</v>
      </c>
      <c r="J61" s="100"/>
      <c r="K61" s="100"/>
      <c r="L61" s="100"/>
      <c r="M61" s="100"/>
      <c r="N61" s="100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127"/>
      <c r="AB61" s="183"/>
      <c r="AC61" s="90"/>
      <c r="AD61" s="131"/>
      <c r="AE61" s="133"/>
      <c r="AF61" s="133"/>
      <c r="AG61" s="133"/>
      <c r="AH61" s="133"/>
      <c r="AI61" s="133"/>
    </row>
    <row r="62" spans="2:35" s="17" customFormat="1" ht="38.25" thickBot="1">
      <c r="B62" s="155">
        <v>2</v>
      </c>
      <c r="C62" s="103" t="s">
        <v>9</v>
      </c>
      <c r="D62" s="134"/>
      <c r="E62" s="135"/>
      <c r="F62" s="136"/>
      <c r="G62" s="141"/>
      <c r="H62" s="183">
        <f t="shared" si="12"/>
        <v>1434723.7</v>
      </c>
      <c r="I62" s="110">
        <f>SUM(I63:I72)</f>
        <v>1421232</v>
      </c>
      <c r="J62" s="86">
        <f aca="true" t="shared" si="13" ref="J62:AB62">SUM(J63:J72)</f>
        <v>0</v>
      </c>
      <c r="K62" s="86">
        <f t="shared" si="13"/>
        <v>0</v>
      </c>
      <c r="L62" s="86">
        <f t="shared" si="13"/>
        <v>0</v>
      </c>
      <c r="M62" s="86">
        <f t="shared" si="13"/>
        <v>0</v>
      </c>
      <c r="N62" s="86">
        <f t="shared" si="13"/>
        <v>0</v>
      </c>
      <c r="O62" s="86">
        <f t="shared" si="13"/>
        <v>0</v>
      </c>
      <c r="P62" s="86">
        <f t="shared" si="13"/>
        <v>0</v>
      </c>
      <c r="Q62" s="86">
        <f t="shared" si="13"/>
        <v>0</v>
      </c>
      <c r="R62" s="86">
        <f t="shared" si="13"/>
        <v>0</v>
      </c>
      <c r="S62" s="301">
        <f t="shared" si="13"/>
        <v>13491.7</v>
      </c>
      <c r="T62" s="86">
        <f t="shared" si="13"/>
        <v>0</v>
      </c>
      <c r="U62" s="86">
        <f t="shared" si="13"/>
        <v>0</v>
      </c>
      <c r="V62" s="86">
        <f t="shared" si="13"/>
        <v>0</v>
      </c>
      <c r="W62" s="86">
        <f t="shared" si="13"/>
        <v>0</v>
      </c>
      <c r="X62" s="86">
        <f t="shared" si="13"/>
        <v>0</v>
      </c>
      <c r="Y62" s="86">
        <f t="shared" si="13"/>
        <v>0</v>
      </c>
      <c r="Z62" s="86">
        <f t="shared" si="13"/>
        <v>0</v>
      </c>
      <c r="AA62" s="127">
        <f t="shared" si="13"/>
        <v>0</v>
      </c>
      <c r="AB62" s="183">
        <f t="shared" si="13"/>
        <v>0</v>
      </c>
      <c r="AC62" s="90"/>
      <c r="AD62" s="131"/>
      <c r="AE62" s="133"/>
      <c r="AF62" s="133"/>
      <c r="AG62" s="133"/>
      <c r="AH62" s="133"/>
      <c r="AI62" s="133"/>
    </row>
    <row r="63" spans="2:35" s="17" customFormat="1" ht="35.25" thickBot="1">
      <c r="B63" s="96" t="s">
        <v>10</v>
      </c>
      <c r="C63" s="97" t="s">
        <v>367</v>
      </c>
      <c r="D63" s="134"/>
      <c r="E63" s="135"/>
      <c r="F63" s="136"/>
      <c r="G63" s="141"/>
      <c r="H63" s="183">
        <f t="shared" si="12"/>
        <v>1421232</v>
      </c>
      <c r="I63" s="105">
        <v>1421232</v>
      </c>
      <c r="J63" s="86"/>
      <c r="K63" s="86"/>
      <c r="L63" s="86"/>
      <c r="M63" s="86"/>
      <c r="N63" s="86"/>
      <c r="O63" s="86"/>
      <c r="P63" s="86"/>
      <c r="Q63" s="100"/>
      <c r="R63" s="100"/>
      <c r="S63" s="100"/>
      <c r="T63" s="86"/>
      <c r="U63" s="86"/>
      <c r="V63" s="86"/>
      <c r="W63" s="138"/>
      <c r="X63" s="86"/>
      <c r="Y63" s="100"/>
      <c r="Z63" s="86"/>
      <c r="AA63" s="187"/>
      <c r="AB63" s="142"/>
      <c r="AC63" s="90"/>
      <c r="AD63" s="131"/>
      <c r="AE63" s="133"/>
      <c r="AF63" s="133"/>
      <c r="AG63" s="133"/>
      <c r="AH63" s="133"/>
      <c r="AI63" s="133"/>
    </row>
    <row r="64" spans="2:35" s="17" customFormat="1" ht="35.25" thickBot="1">
      <c r="B64" s="96" t="s">
        <v>11</v>
      </c>
      <c r="C64" s="97" t="s">
        <v>368</v>
      </c>
      <c r="D64" s="134"/>
      <c r="E64" s="135"/>
      <c r="F64" s="136"/>
      <c r="G64" s="141"/>
      <c r="H64" s="183">
        <f t="shared" si="12"/>
        <v>0</v>
      </c>
      <c r="I64" s="105"/>
      <c r="J64" s="86"/>
      <c r="K64" s="86"/>
      <c r="L64" s="86"/>
      <c r="M64" s="86"/>
      <c r="N64" s="86"/>
      <c r="O64" s="86"/>
      <c r="P64" s="86"/>
      <c r="Q64" s="114"/>
      <c r="R64" s="114"/>
      <c r="S64" s="100"/>
      <c r="T64" s="86"/>
      <c r="U64" s="86"/>
      <c r="V64" s="86"/>
      <c r="W64" s="138"/>
      <c r="X64" s="86"/>
      <c r="Y64" s="86"/>
      <c r="Z64" s="86"/>
      <c r="AA64" s="187"/>
      <c r="AB64" s="142"/>
      <c r="AC64" s="90"/>
      <c r="AD64" s="131"/>
      <c r="AE64" s="133"/>
      <c r="AF64" s="133"/>
      <c r="AG64" s="133"/>
      <c r="AH64" s="133"/>
      <c r="AI64" s="133"/>
    </row>
    <row r="65" spans="2:35" s="17" customFormat="1" ht="52.5" thickBot="1">
      <c r="B65" s="96" t="s">
        <v>12</v>
      </c>
      <c r="C65" s="97" t="s">
        <v>371</v>
      </c>
      <c r="D65" s="134"/>
      <c r="E65" s="135"/>
      <c r="F65" s="136"/>
      <c r="G65" s="141"/>
      <c r="H65" s="183">
        <f t="shared" si="12"/>
        <v>0</v>
      </c>
      <c r="I65" s="105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138"/>
      <c r="X65" s="86"/>
      <c r="Y65" s="86"/>
      <c r="Z65" s="86"/>
      <c r="AA65" s="187"/>
      <c r="AB65" s="142"/>
      <c r="AC65" s="90"/>
      <c r="AD65" s="131"/>
      <c r="AE65" s="133"/>
      <c r="AF65" s="133"/>
      <c r="AG65" s="133"/>
      <c r="AH65" s="133"/>
      <c r="AI65" s="133"/>
    </row>
    <row r="66" spans="2:35" s="17" customFormat="1" ht="35.25" thickBot="1">
      <c r="B66" s="96" t="s">
        <v>13</v>
      </c>
      <c r="C66" s="97" t="s">
        <v>281</v>
      </c>
      <c r="D66" s="134"/>
      <c r="E66" s="135"/>
      <c r="F66" s="136"/>
      <c r="G66" s="141"/>
      <c r="H66" s="183">
        <f t="shared" si="12"/>
        <v>0</v>
      </c>
      <c r="I66" s="105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138"/>
      <c r="X66" s="86"/>
      <c r="Y66" s="86"/>
      <c r="Z66" s="86"/>
      <c r="AA66" s="187"/>
      <c r="AB66" s="142"/>
      <c r="AC66" s="90"/>
      <c r="AD66" s="131"/>
      <c r="AE66" s="133"/>
      <c r="AF66" s="133"/>
      <c r="AG66" s="133"/>
      <c r="AH66" s="133"/>
      <c r="AI66" s="133"/>
    </row>
    <row r="67" spans="2:35" s="17" customFormat="1" ht="52.5" thickBot="1">
      <c r="B67" s="96" t="s">
        <v>14</v>
      </c>
      <c r="C67" s="97" t="s">
        <v>369</v>
      </c>
      <c r="D67" s="134"/>
      <c r="E67" s="135"/>
      <c r="F67" s="136"/>
      <c r="G67" s="141"/>
      <c r="H67" s="183">
        <f t="shared" si="12"/>
        <v>0</v>
      </c>
      <c r="I67" s="110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138"/>
      <c r="X67" s="86"/>
      <c r="Y67" s="86"/>
      <c r="Z67" s="86"/>
      <c r="AA67" s="187"/>
      <c r="AB67" s="142"/>
      <c r="AC67" s="90"/>
      <c r="AD67" s="131"/>
      <c r="AE67" s="133"/>
      <c r="AF67" s="133"/>
      <c r="AG67" s="133"/>
      <c r="AH67" s="133"/>
      <c r="AI67" s="133"/>
    </row>
    <row r="68" spans="2:35" s="17" customFormat="1" ht="69.75" thickBot="1">
      <c r="B68" s="96" t="s">
        <v>372</v>
      </c>
      <c r="C68" s="208" t="s">
        <v>376</v>
      </c>
      <c r="D68" s="134"/>
      <c r="E68" s="135"/>
      <c r="F68" s="136"/>
      <c r="G68" s="141"/>
      <c r="H68" s="183">
        <f t="shared" si="12"/>
        <v>0</v>
      </c>
      <c r="I68" s="110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138"/>
      <c r="X68" s="86"/>
      <c r="Y68" s="86"/>
      <c r="Z68" s="86"/>
      <c r="AA68" s="187"/>
      <c r="AB68" s="142"/>
      <c r="AC68" s="90"/>
      <c r="AD68" s="131"/>
      <c r="AE68" s="133"/>
      <c r="AF68" s="133"/>
      <c r="AG68" s="133"/>
      <c r="AH68" s="133"/>
      <c r="AI68" s="133"/>
    </row>
    <row r="69" spans="2:35" s="17" customFormat="1" ht="52.5" thickBot="1">
      <c r="B69" s="96" t="s">
        <v>373</v>
      </c>
      <c r="C69" s="209" t="s">
        <v>375</v>
      </c>
      <c r="D69" s="134"/>
      <c r="E69" s="135"/>
      <c r="F69" s="136"/>
      <c r="G69" s="141"/>
      <c r="H69" s="183">
        <f t="shared" si="12"/>
        <v>0</v>
      </c>
      <c r="I69" s="110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138"/>
      <c r="X69" s="86"/>
      <c r="Y69" s="86"/>
      <c r="Z69" s="86"/>
      <c r="AA69" s="187"/>
      <c r="AB69" s="142"/>
      <c r="AC69" s="90"/>
      <c r="AD69" s="131"/>
      <c r="AE69" s="133"/>
      <c r="AF69" s="133"/>
      <c r="AG69" s="133"/>
      <c r="AH69" s="133"/>
      <c r="AI69" s="133"/>
    </row>
    <row r="70" spans="2:35" s="17" customFormat="1" ht="52.5" thickBot="1">
      <c r="B70" s="96" t="s">
        <v>378</v>
      </c>
      <c r="C70" s="208" t="s">
        <v>377</v>
      </c>
      <c r="D70" s="134"/>
      <c r="E70" s="135"/>
      <c r="F70" s="136"/>
      <c r="G70" s="141"/>
      <c r="H70" s="183">
        <f t="shared" si="12"/>
        <v>0</v>
      </c>
      <c r="I70" s="91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138"/>
      <c r="X70" s="86"/>
      <c r="Y70" s="86"/>
      <c r="Z70" s="86"/>
      <c r="AA70" s="187"/>
      <c r="AB70" s="142"/>
      <c r="AC70" s="90"/>
      <c r="AD70" s="131"/>
      <c r="AE70" s="133"/>
      <c r="AF70" s="133"/>
      <c r="AG70" s="133"/>
      <c r="AH70" s="133"/>
      <c r="AI70" s="133"/>
    </row>
    <row r="71" spans="2:35" s="17" customFormat="1" ht="19.5" thickBot="1">
      <c r="B71" s="96" t="s">
        <v>391</v>
      </c>
      <c r="C71" s="208" t="s">
        <v>408</v>
      </c>
      <c r="D71" s="134"/>
      <c r="E71" s="135"/>
      <c r="F71" s="136"/>
      <c r="G71" s="141"/>
      <c r="H71" s="183">
        <f t="shared" si="12"/>
        <v>13491.7</v>
      </c>
      <c r="I71" s="91"/>
      <c r="J71" s="86"/>
      <c r="K71" s="86"/>
      <c r="L71" s="86"/>
      <c r="M71" s="86"/>
      <c r="N71" s="86"/>
      <c r="O71" s="86"/>
      <c r="P71" s="100"/>
      <c r="Q71" s="86"/>
      <c r="R71" s="86"/>
      <c r="S71" s="86">
        <v>13491.7</v>
      </c>
      <c r="T71" s="86"/>
      <c r="U71" s="86"/>
      <c r="V71" s="86"/>
      <c r="W71" s="138"/>
      <c r="X71" s="86"/>
      <c r="Y71" s="86"/>
      <c r="Z71" s="86"/>
      <c r="AA71" s="187"/>
      <c r="AB71" s="142"/>
      <c r="AC71" s="90"/>
      <c r="AD71" s="131"/>
      <c r="AE71" s="133"/>
      <c r="AF71" s="133"/>
      <c r="AG71" s="133"/>
      <c r="AH71" s="133"/>
      <c r="AI71" s="133"/>
    </row>
    <row r="72" spans="2:30" s="133" customFormat="1" ht="19.5" hidden="1" thickBot="1">
      <c r="B72" s="96" t="s">
        <v>350</v>
      </c>
      <c r="C72" s="97" t="s">
        <v>370</v>
      </c>
      <c r="D72" s="134"/>
      <c r="E72" s="135"/>
      <c r="F72" s="136"/>
      <c r="G72" s="141"/>
      <c r="H72" s="183">
        <f t="shared" si="12"/>
        <v>0</v>
      </c>
      <c r="I72" s="91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138"/>
      <c r="X72" s="86"/>
      <c r="Y72" s="86"/>
      <c r="Z72" s="86"/>
      <c r="AA72" s="187"/>
      <c r="AB72" s="142"/>
      <c r="AC72" s="137"/>
      <c r="AD72" s="89"/>
    </row>
    <row r="73" spans="2:35" s="17" customFormat="1" ht="19.5" thickBot="1">
      <c r="B73" s="155">
        <v>3</v>
      </c>
      <c r="C73" s="104" t="s">
        <v>396</v>
      </c>
      <c r="D73" s="134"/>
      <c r="E73" s="135"/>
      <c r="F73" s="136"/>
      <c r="G73" s="141"/>
      <c r="H73" s="183">
        <f t="shared" si="12"/>
        <v>0</v>
      </c>
      <c r="I73" s="91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138"/>
      <c r="X73" s="86"/>
      <c r="Y73" s="86"/>
      <c r="Z73" s="86"/>
      <c r="AA73" s="187"/>
      <c r="AB73" s="142"/>
      <c r="AC73" s="90"/>
      <c r="AD73" s="131"/>
      <c r="AE73" s="133"/>
      <c r="AF73" s="133"/>
      <c r="AG73" s="133"/>
      <c r="AH73" s="133"/>
      <c r="AI73" s="133"/>
    </row>
    <row r="74" spans="2:35" s="17" customFormat="1" ht="19.5" thickBot="1">
      <c r="B74" s="155">
        <v>4</v>
      </c>
      <c r="C74" s="103" t="s">
        <v>19</v>
      </c>
      <c r="D74" s="134"/>
      <c r="E74" s="135"/>
      <c r="F74" s="136"/>
      <c r="G74" s="141"/>
      <c r="H74" s="183">
        <f t="shared" si="12"/>
        <v>0</v>
      </c>
      <c r="I74" s="110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138"/>
      <c r="X74" s="86"/>
      <c r="Y74" s="86"/>
      <c r="Z74" s="86"/>
      <c r="AA74" s="187"/>
      <c r="AB74" s="142"/>
      <c r="AC74" s="90"/>
      <c r="AD74" s="131"/>
      <c r="AE74" s="133"/>
      <c r="AF74" s="133"/>
      <c r="AG74" s="133"/>
      <c r="AH74" s="133"/>
      <c r="AI74" s="133"/>
    </row>
    <row r="75" spans="2:35" s="17" customFormat="1" ht="19.5" thickBot="1">
      <c r="B75" s="298">
        <v>5</v>
      </c>
      <c r="C75" s="103" t="s">
        <v>20</v>
      </c>
      <c r="D75" s="134"/>
      <c r="E75" s="135"/>
      <c r="F75" s="136"/>
      <c r="G75" s="141"/>
      <c r="H75" s="183">
        <f t="shared" si="12"/>
        <v>122922.71</v>
      </c>
      <c r="I75" s="110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138"/>
      <c r="X75" s="86"/>
      <c r="Y75" s="86"/>
      <c r="Z75" s="86"/>
      <c r="AA75" s="187"/>
      <c r="AB75" s="142">
        <v>122922.71</v>
      </c>
      <c r="AC75" s="90"/>
      <c r="AD75" s="131"/>
      <c r="AE75" s="133"/>
      <c r="AF75" s="133"/>
      <c r="AG75" s="133"/>
      <c r="AH75" s="133"/>
      <c r="AI75" s="133"/>
    </row>
    <row r="76" spans="1:35" s="17" customFormat="1" ht="19.5" thickBot="1">
      <c r="A76" s="17">
        <v>122922</v>
      </c>
      <c r="B76" s="155">
        <v>6</v>
      </c>
      <c r="C76" s="103" t="s">
        <v>21</v>
      </c>
      <c r="D76" s="134"/>
      <c r="E76" s="135"/>
      <c r="F76" s="136"/>
      <c r="G76" s="141"/>
      <c r="H76" s="183">
        <f t="shared" si="12"/>
        <v>134899</v>
      </c>
      <c r="I76" s="110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138"/>
      <c r="X76" s="86"/>
      <c r="Y76" s="86"/>
      <c r="Z76" s="86"/>
      <c r="AA76" s="187"/>
      <c r="AB76" s="142">
        <v>134899</v>
      </c>
      <c r="AC76" s="90"/>
      <c r="AD76" s="131"/>
      <c r="AE76" s="133"/>
      <c r="AF76" s="133"/>
      <c r="AG76" s="133"/>
      <c r="AH76" s="133"/>
      <c r="AI76" s="133"/>
    </row>
    <row r="77" spans="2:35" s="17" customFormat="1" ht="19.5" thickBot="1">
      <c r="B77" s="155">
        <v>7</v>
      </c>
      <c r="C77" s="103" t="s">
        <v>22</v>
      </c>
      <c r="D77" s="134"/>
      <c r="E77" s="135"/>
      <c r="F77" s="136"/>
      <c r="G77" s="141"/>
      <c r="H77" s="183">
        <f t="shared" si="12"/>
        <v>0</v>
      </c>
      <c r="I77" s="110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138"/>
      <c r="X77" s="86"/>
      <c r="Y77" s="86"/>
      <c r="Z77" s="86"/>
      <c r="AA77" s="187"/>
      <c r="AB77" s="142"/>
      <c r="AC77" s="90"/>
      <c r="AD77" s="131"/>
      <c r="AE77" s="133"/>
      <c r="AF77" s="133"/>
      <c r="AG77" s="133"/>
      <c r="AH77" s="133"/>
      <c r="AI77" s="133"/>
    </row>
    <row r="78" spans="2:35" s="17" customFormat="1" ht="19.5" thickBot="1">
      <c r="B78" s="224">
        <v>8</v>
      </c>
      <c r="C78" s="225" t="s">
        <v>23</v>
      </c>
      <c r="D78" s="226"/>
      <c r="E78" s="227"/>
      <c r="F78" s="228"/>
      <c r="G78" s="229"/>
      <c r="H78" s="230">
        <f t="shared" si="12"/>
        <v>6346.12</v>
      </c>
      <c r="I78" s="130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231"/>
      <c r="X78" s="116"/>
      <c r="Y78" s="116"/>
      <c r="Z78" s="116"/>
      <c r="AA78" s="232"/>
      <c r="AB78" s="233">
        <v>6346.12</v>
      </c>
      <c r="AC78" s="90"/>
      <c r="AD78" s="131"/>
      <c r="AE78" s="133"/>
      <c r="AF78" s="133"/>
      <c r="AG78" s="133"/>
      <c r="AH78" s="133"/>
      <c r="AI78" s="133"/>
    </row>
    <row r="79" spans="2:35" s="17" customFormat="1" ht="44.25" customHeight="1" thickBot="1">
      <c r="B79" s="304" t="s">
        <v>113</v>
      </c>
      <c r="C79" s="305"/>
      <c r="D79" s="80"/>
      <c r="E79" s="344" t="s">
        <v>113</v>
      </c>
      <c r="F79" s="345"/>
      <c r="G79" s="205"/>
      <c r="H79" s="85">
        <f aca="true" t="shared" si="14" ref="H79:H142">I79+J79+K79+L79+M79+N79+O79+P79+Q79+R79+S79+T79+V79+W79+X79+Y79+Z79+AA79+AB79</f>
        <v>24148430.51</v>
      </c>
      <c r="I79" s="76">
        <f>I80+I84+I99</f>
        <v>4181403.21</v>
      </c>
      <c r="J79" s="81">
        <f aca="true" t="shared" si="15" ref="J79:T79">J80+J84</f>
        <v>19124925.6</v>
      </c>
      <c r="K79" s="81">
        <f t="shared" si="15"/>
        <v>0</v>
      </c>
      <c r="L79" s="81">
        <f t="shared" si="15"/>
        <v>42400</v>
      </c>
      <c r="M79" s="81">
        <f t="shared" si="15"/>
        <v>208000</v>
      </c>
      <c r="N79" s="81">
        <f t="shared" si="15"/>
        <v>368600</v>
      </c>
      <c r="O79" s="81">
        <f t="shared" si="15"/>
        <v>40500</v>
      </c>
      <c r="P79" s="81">
        <f t="shared" si="15"/>
        <v>0</v>
      </c>
      <c r="Q79" s="81">
        <f t="shared" si="15"/>
        <v>0</v>
      </c>
      <c r="R79" s="81">
        <f t="shared" si="15"/>
        <v>0</v>
      </c>
      <c r="S79" s="300">
        <f t="shared" si="15"/>
        <v>13491.7</v>
      </c>
      <c r="T79" s="81">
        <f t="shared" si="15"/>
        <v>0</v>
      </c>
      <c r="U79" s="81">
        <f>U80+U84</f>
        <v>0</v>
      </c>
      <c r="V79" s="81">
        <f aca="true" t="shared" si="16" ref="V79:AA79">V80+V84</f>
        <v>0</v>
      </c>
      <c r="W79" s="81">
        <f t="shared" si="16"/>
        <v>0</v>
      </c>
      <c r="X79" s="81">
        <f t="shared" si="16"/>
        <v>0</v>
      </c>
      <c r="Y79" s="81">
        <f t="shared" si="16"/>
        <v>0</v>
      </c>
      <c r="Z79" s="81">
        <f t="shared" si="16"/>
        <v>0</v>
      </c>
      <c r="AA79" s="82">
        <f t="shared" si="16"/>
        <v>0</v>
      </c>
      <c r="AB79" s="85">
        <f>AB101+AB102+AB103+AB104</f>
        <v>169110</v>
      </c>
      <c r="AC79" s="18" t="e">
        <f>SUM(#REF!+#REF!+#REF!+#REF!)+#REF!</f>
        <v>#REF!</v>
      </c>
      <c r="AD79" s="19" t="e">
        <f>SUM(#REF!+#REF!+#REF!+#REF!)+#REF!</f>
        <v>#REF!</v>
      </c>
      <c r="AE79" s="133"/>
      <c r="AF79" s="133"/>
      <c r="AG79" s="133"/>
      <c r="AH79" s="133"/>
      <c r="AI79" s="133"/>
    </row>
    <row r="80" spans="2:35" s="17" customFormat="1" ht="35.25" customHeight="1">
      <c r="B80" s="201">
        <v>1</v>
      </c>
      <c r="C80" s="206" t="s">
        <v>181</v>
      </c>
      <c r="D80" s="219"/>
      <c r="E80" s="203">
        <v>1</v>
      </c>
      <c r="F80" s="202" t="s">
        <v>3</v>
      </c>
      <c r="G80" s="204"/>
      <c r="H80" s="102">
        <f t="shared" si="14"/>
        <v>22548375.6</v>
      </c>
      <c r="I80" s="88">
        <f aca="true" t="shared" si="17" ref="I80:T80">I82+I83</f>
        <v>2763950</v>
      </c>
      <c r="J80" s="87">
        <f t="shared" si="17"/>
        <v>19124925.6</v>
      </c>
      <c r="K80" s="87">
        <f t="shared" si="17"/>
        <v>0</v>
      </c>
      <c r="L80" s="87">
        <f t="shared" si="17"/>
        <v>42400</v>
      </c>
      <c r="M80" s="87">
        <f t="shared" si="17"/>
        <v>208000</v>
      </c>
      <c r="N80" s="87">
        <f t="shared" si="17"/>
        <v>368600</v>
      </c>
      <c r="O80" s="87">
        <f t="shared" si="17"/>
        <v>40500</v>
      </c>
      <c r="P80" s="87">
        <f t="shared" si="17"/>
        <v>0</v>
      </c>
      <c r="Q80" s="87">
        <f t="shared" si="17"/>
        <v>0</v>
      </c>
      <c r="R80" s="87">
        <f t="shared" si="17"/>
        <v>0</v>
      </c>
      <c r="S80" s="87">
        <f t="shared" si="17"/>
        <v>0</v>
      </c>
      <c r="T80" s="87">
        <f t="shared" si="17"/>
        <v>0</v>
      </c>
      <c r="U80" s="87">
        <f>U82+U83</f>
        <v>0</v>
      </c>
      <c r="V80" s="87">
        <f aca="true" t="shared" si="18" ref="V80:AB80">V82+V83</f>
        <v>0</v>
      </c>
      <c r="W80" s="87">
        <f t="shared" si="18"/>
        <v>0</v>
      </c>
      <c r="X80" s="87">
        <f t="shared" si="18"/>
        <v>0</v>
      </c>
      <c r="Y80" s="87">
        <f t="shared" si="18"/>
        <v>0</v>
      </c>
      <c r="Z80" s="87">
        <f t="shared" si="18"/>
        <v>0</v>
      </c>
      <c r="AA80" s="129">
        <f t="shared" si="18"/>
        <v>0</v>
      </c>
      <c r="AB80" s="102">
        <f t="shared" si="18"/>
        <v>0</v>
      </c>
      <c r="AC80" s="20" t="e">
        <f>SUM(#REF!+#REF!+#REF!+#REF!)+#REF!</f>
        <v>#REF!</v>
      </c>
      <c r="AD80" s="21" t="e">
        <f>SUM(#REF!+#REF!+#REF!+#REF!)+#REF!</f>
        <v>#REF!</v>
      </c>
      <c r="AE80" s="133"/>
      <c r="AF80" s="133"/>
      <c r="AG80" s="133"/>
      <c r="AH80" s="133"/>
      <c r="AI80" s="133"/>
    </row>
    <row r="81" spans="2:35" ht="18.75">
      <c r="B81" s="96"/>
      <c r="C81" s="115" t="s">
        <v>4</v>
      </c>
      <c r="D81" s="98"/>
      <c r="E81" s="165"/>
      <c r="F81" s="144" t="s">
        <v>4</v>
      </c>
      <c r="G81" s="175"/>
      <c r="H81" s="183">
        <f t="shared" si="14"/>
        <v>0</v>
      </c>
      <c r="I81" s="91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85"/>
      <c r="AB81" s="191"/>
      <c r="AC81" s="22" t="e">
        <f>SUM(#REF!+#REF!+#REF!+#REF!)+#REF!</f>
        <v>#REF!</v>
      </c>
      <c r="AD81" s="23" t="e">
        <f>SUM(#REF!+#REF!+#REF!+#REF!)+#REF!</f>
        <v>#REF!</v>
      </c>
      <c r="AE81" s="95"/>
      <c r="AF81" s="95"/>
      <c r="AG81" s="95"/>
      <c r="AH81" s="95"/>
      <c r="AI81" s="95"/>
    </row>
    <row r="82" spans="1:35" ht="30.75" customHeight="1">
      <c r="A82" s="4">
        <v>2001</v>
      </c>
      <c r="B82" s="96" t="s">
        <v>5</v>
      </c>
      <c r="C82" s="115" t="s">
        <v>6</v>
      </c>
      <c r="D82" s="98"/>
      <c r="E82" s="165" t="s">
        <v>5</v>
      </c>
      <c r="F82" s="144" t="s">
        <v>6</v>
      </c>
      <c r="G82" s="175"/>
      <c r="H82" s="183">
        <f t="shared" si="14"/>
        <v>21744354.71</v>
      </c>
      <c r="I82" s="105">
        <v>1959929.11</v>
      </c>
      <c r="J82" s="114">
        <v>19124925.6</v>
      </c>
      <c r="K82" s="114"/>
      <c r="L82" s="114">
        <v>42400</v>
      </c>
      <c r="M82" s="114">
        <v>208000</v>
      </c>
      <c r="N82" s="114">
        <v>368600</v>
      </c>
      <c r="O82" s="100">
        <v>40500</v>
      </c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85"/>
      <c r="AB82" s="191"/>
      <c r="AC82" s="22" t="e">
        <f>SUM(#REF!+#REF!+#REF!+#REF!)+#REF!</f>
        <v>#REF!</v>
      </c>
      <c r="AD82" s="23" t="e">
        <f>SUM(#REF!+#REF!+#REF!+#REF!)+#REF!</f>
        <v>#REF!</v>
      </c>
      <c r="AE82" s="95"/>
      <c r="AF82" s="95"/>
      <c r="AG82" s="95"/>
      <c r="AH82" s="95"/>
      <c r="AI82" s="95"/>
    </row>
    <row r="83" spans="1:35" ht="33" customHeight="1">
      <c r="A83" s="4">
        <v>2001</v>
      </c>
      <c r="B83" s="96" t="s">
        <v>7</v>
      </c>
      <c r="C83" s="115" t="s">
        <v>8</v>
      </c>
      <c r="D83" s="98"/>
      <c r="E83" s="165" t="s">
        <v>7</v>
      </c>
      <c r="F83" s="144" t="s">
        <v>8</v>
      </c>
      <c r="G83" s="175"/>
      <c r="H83" s="183">
        <f t="shared" si="14"/>
        <v>804020.89</v>
      </c>
      <c r="I83" s="105">
        <v>804020.89</v>
      </c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85"/>
      <c r="AB83" s="191"/>
      <c r="AC83" s="22" t="e">
        <f>SUM(#REF!+#REF!+#REF!+#REF!)+#REF!</f>
        <v>#REF!</v>
      </c>
      <c r="AD83" s="23" t="e">
        <f>SUM(#REF!+#REF!+#REF!+#REF!)+#REF!</f>
        <v>#REF!</v>
      </c>
      <c r="AE83" s="95"/>
      <c r="AF83" s="95"/>
      <c r="AG83" s="95"/>
      <c r="AH83" s="95"/>
      <c r="AI83" s="95"/>
    </row>
    <row r="84" spans="2:35" s="17" customFormat="1" ht="43.5" customHeight="1">
      <c r="B84" s="155">
        <v>2</v>
      </c>
      <c r="C84" s="103" t="s">
        <v>9</v>
      </c>
      <c r="D84" s="134"/>
      <c r="E84" s="135">
        <v>2</v>
      </c>
      <c r="F84" s="136" t="s">
        <v>9</v>
      </c>
      <c r="G84" s="141"/>
      <c r="H84" s="183">
        <f t="shared" si="14"/>
        <v>1430944.91</v>
      </c>
      <c r="I84" s="106">
        <f>SUM(I85:I96)</f>
        <v>1417453.21</v>
      </c>
      <c r="J84" s="86">
        <f aca="true" t="shared" si="19" ref="J84:T84">SUM(J85:J98)</f>
        <v>0</v>
      </c>
      <c r="K84" s="86">
        <f t="shared" si="19"/>
        <v>0</v>
      </c>
      <c r="L84" s="86">
        <f t="shared" si="19"/>
        <v>0</v>
      </c>
      <c r="M84" s="86">
        <f t="shared" si="19"/>
        <v>0</v>
      </c>
      <c r="N84" s="86">
        <f t="shared" si="19"/>
        <v>0</v>
      </c>
      <c r="O84" s="86">
        <f t="shared" si="19"/>
        <v>0</v>
      </c>
      <c r="P84" s="86">
        <f t="shared" si="19"/>
        <v>0</v>
      </c>
      <c r="Q84" s="86">
        <f t="shared" si="19"/>
        <v>0</v>
      </c>
      <c r="R84" s="86">
        <f t="shared" si="19"/>
        <v>0</v>
      </c>
      <c r="S84" s="86">
        <f t="shared" si="19"/>
        <v>13491.7</v>
      </c>
      <c r="T84" s="86">
        <f t="shared" si="19"/>
        <v>0</v>
      </c>
      <c r="U84" s="86">
        <f>SUM(U85:U98)</f>
        <v>0</v>
      </c>
      <c r="V84" s="86">
        <f aca="true" t="shared" si="20" ref="V84:AA84">SUM(V85:V98)</f>
        <v>0</v>
      </c>
      <c r="W84" s="86">
        <f t="shared" si="20"/>
        <v>0</v>
      </c>
      <c r="X84" s="86">
        <f t="shared" si="20"/>
        <v>0</v>
      </c>
      <c r="Y84" s="86">
        <f t="shared" si="20"/>
        <v>0</v>
      </c>
      <c r="Z84" s="86">
        <f t="shared" si="20"/>
        <v>0</v>
      </c>
      <c r="AA84" s="127">
        <f t="shared" si="20"/>
        <v>0</v>
      </c>
      <c r="AB84" s="183">
        <v>0</v>
      </c>
      <c r="AC84" s="24" t="e">
        <f>SUM(#REF!+#REF!+#REF!+#REF!)+#REF!</f>
        <v>#REF!</v>
      </c>
      <c r="AD84" s="25" t="e">
        <f>SUM(#REF!+#REF!+#REF!+#REF!)+#REF!</f>
        <v>#REF!</v>
      </c>
      <c r="AE84" s="133"/>
      <c r="AF84" s="133"/>
      <c r="AG84" s="133"/>
      <c r="AH84" s="133"/>
      <c r="AI84" s="133"/>
    </row>
    <row r="85" spans="1:35" ht="45.75" customHeight="1">
      <c r="A85" s="28" t="s">
        <v>280</v>
      </c>
      <c r="B85" s="96" t="s">
        <v>10</v>
      </c>
      <c r="C85" s="97" t="s">
        <v>367</v>
      </c>
      <c r="D85" s="98"/>
      <c r="E85" s="165" t="s">
        <v>10</v>
      </c>
      <c r="F85" s="143" t="s">
        <v>277</v>
      </c>
      <c r="G85" s="175"/>
      <c r="H85" s="183">
        <f t="shared" si="14"/>
        <v>1417453.21</v>
      </c>
      <c r="I85" s="105">
        <v>1417453.21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86"/>
      <c r="V85" s="100"/>
      <c r="W85" s="101"/>
      <c r="X85" s="100"/>
      <c r="Y85" s="100"/>
      <c r="Z85" s="100"/>
      <c r="AA85" s="186"/>
      <c r="AB85" s="191"/>
      <c r="AC85" s="22" t="e">
        <f>SUM(#REF!+#REF!+#REF!+#REF!)+#REF!</f>
        <v>#REF!</v>
      </c>
      <c r="AD85" s="23" t="e">
        <f>SUM(#REF!+#REF!+#REF!+#REF!)+#REF!</f>
        <v>#REF!</v>
      </c>
      <c r="AE85" s="95"/>
      <c r="AF85" s="95"/>
      <c r="AG85" s="95"/>
      <c r="AH85" s="95"/>
      <c r="AI85" s="95"/>
    </row>
    <row r="86" spans="1:35" ht="45.75" customHeight="1">
      <c r="A86" s="4">
        <v>7950060</v>
      </c>
      <c r="B86" s="96" t="s">
        <v>11</v>
      </c>
      <c r="C86" s="97" t="s">
        <v>368</v>
      </c>
      <c r="D86" s="98"/>
      <c r="E86" s="165" t="s">
        <v>11</v>
      </c>
      <c r="F86" s="143" t="s">
        <v>278</v>
      </c>
      <c r="G86" s="175"/>
      <c r="H86" s="183">
        <f t="shared" si="14"/>
        <v>0</v>
      </c>
      <c r="I86" s="105"/>
      <c r="J86" s="100"/>
      <c r="K86" s="100"/>
      <c r="L86" s="100"/>
      <c r="M86" s="100"/>
      <c r="N86" s="100"/>
      <c r="O86" s="100"/>
      <c r="P86" s="100"/>
      <c r="Q86" s="114"/>
      <c r="R86" s="114"/>
      <c r="S86" s="100"/>
      <c r="T86" s="100"/>
      <c r="U86" s="86"/>
      <c r="V86" s="100"/>
      <c r="W86" s="101"/>
      <c r="X86" s="100"/>
      <c r="Y86" s="100"/>
      <c r="Z86" s="100"/>
      <c r="AA86" s="186"/>
      <c r="AB86" s="191"/>
      <c r="AC86" s="22" t="e">
        <f>SUM(#REF!+#REF!+#REF!+#REF!)+#REF!</f>
        <v>#REF!</v>
      </c>
      <c r="AD86" s="23" t="e">
        <f>SUM(#REF!+#REF!+#REF!+#REF!)+#REF!</f>
        <v>#REF!</v>
      </c>
      <c r="AE86" s="95"/>
      <c r="AF86" s="95"/>
      <c r="AG86" s="95"/>
      <c r="AH86" s="95"/>
      <c r="AI86" s="95"/>
    </row>
    <row r="87" spans="1:35" ht="61.5" customHeight="1">
      <c r="A87" s="4">
        <v>7950050</v>
      </c>
      <c r="B87" s="96" t="s">
        <v>12</v>
      </c>
      <c r="C87" s="97" t="s">
        <v>371</v>
      </c>
      <c r="D87" s="98"/>
      <c r="E87" s="165" t="s">
        <v>12</v>
      </c>
      <c r="F87" s="143" t="s">
        <v>279</v>
      </c>
      <c r="G87" s="175"/>
      <c r="H87" s="183">
        <f t="shared" si="14"/>
        <v>0</v>
      </c>
      <c r="I87" s="105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86"/>
      <c r="V87" s="100"/>
      <c r="W87" s="101"/>
      <c r="X87" s="100"/>
      <c r="Y87" s="100"/>
      <c r="Z87" s="100"/>
      <c r="AA87" s="186"/>
      <c r="AB87" s="191"/>
      <c r="AC87" s="22" t="e">
        <f>SUM(#REF!+#REF!+#REF!+#REF!)+#REF!</f>
        <v>#REF!</v>
      </c>
      <c r="AD87" s="23" t="e">
        <f>SUM(#REF!+#REF!+#REF!+#REF!)+#REF!</f>
        <v>#REF!</v>
      </c>
      <c r="AE87" s="95"/>
      <c r="AF87" s="95"/>
      <c r="AG87" s="95"/>
      <c r="AH87" s="95"/>
      <c r="AI87" s="95"/>
    </row>
    <row r="88" spans="1:35" ht="45.75" customHeight="1">
      <c r="A88" s="4">
        <v>7950025</v>
      </c>
      <c r="B88" s="96" t="s">
        <v>13</v>
      </c>
      <c r="C88" s="97" t="s">
        <v>281</v>
      </c>
      <c r="D88" s="98"/>
      <c r="E88" s="165" t="s">
        <v>13</v>
      </c>
      <c r="F88" s="143" t="s">
        <v>281</v>
      </c>
      <c r="G88" s="175"/>
      <c r="H88" s="183">
        <f t="shared" si="14"/>
        <v>0</v>
      </c>
      <c r="I88" s="105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86"/>
      <c r="V88" s="100"/>
      <c r="W88" s="101"/>
      <c r="X88" s="100"/>
      <c r="Y88" s="100"/>
      <c r="Z88" s="100"/>
      <c r="AA88" s="186"/>
      <c r="AB88" s="191"/>
      <c r="AC88" s="22" t="e">
        <f>SUM(#REF!+#REF!+#REF!+#REF!)+#REF!</f>
        <v>#REF!</v>
      </c>
      <c r="AD88" s="23" t="e">
        <f>SUM(#REF!+#REF!+#REF!+#REF!)+#REF!</f>
        <v>#REF!</v>
      </c>
      <c r="AE88" s="95"/>
      <c r="AF88" s="95"/>
      <c r="AG88" s="95"/>
      <c r="AH88" s="95"/>
      <c r="AI88" s="95"/>
    </row>
    <row r="89" spans="1:35" ht="52.5" customHeight="1">
      <c r="A89" s="4">
        <v>7952500</v>
      </c>
      <c r="B89" s="96" t="s">
        <v>14</v>
      </c>
      <c r="C89" s="97" t="s">
        <v>369</v>
      </c>
      <c r="D89" s="98"/>
      <c r="E89" s="165" t="s">
        <v>14</v>
      </c>
      <c r="F89" s="143" t="s">
        <v>282</v>
      </c>
      <c r="G89" s="175"/>
      <c r="H89" s="183">
        <f t="shared" si="14"/>
        <v>0</v>
      </c>
      <c r="I89" s="91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86"/>
      <c r="V89" s="100"/>
      <c r="W89" s="101"/>
      <c r="X89" s="100"/>
      <c r="Y89" s="100"/>
      <c r="Z89" s="100"/>
      <c r="AA89" s="186"/>
      <c r="AB89" s="191"/>
      <c r="AC89" s="22" t="e">
        <f>SUM(#REF!+#REF!+#REF!+#REF!)+#REF!</f>
        <v>#REF!</v>
      </c>
      <c r="AD89" s="23" t="e">
        <f>SUM(#REF!+#REF!+#REF!+#REF!)+#REF!</f>
        <v>#REF!</v>
      </c>
      <c r="AE89" s="95"/>
      <c r="AF89" s="95"/>
      <c r="AG89" s="95"/>
      <c r="AH89" s="95"/>
      <c r="AI89" s="95"/>
    </row>
    <row r="90" spans="2:35" ht="72" customHeight="1">
      <c r="B90" s="96" t="s">
        <v>372</v>
      </c>
      <c r="C90" s="208" t="s">
        <v>376</v>
      </c>
      <c r="D90" s="98"/>
      <c r="E90" s="165" t="s">
        <v>14</v>
      </c>
      <c r="F90" s="143" t="s">
        <v>282</v>
      </c>
      <c r="G90" s="175"/>
      <c r="H90" s="183">
        <f t="shared" si="14"/>
        <v>0</v>
      </c>
      <c r="I90" s="91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86"/>
      <c r="V90" s="100"/>
      <c r="W90" s="101"/>
      <c r="X90" s="100"/>
      <c r="Y90" s="100"/>
      <c r="Z90" s="100"/>
      <c r="AA90" s="186"/>
      <c r="AB90" s="191"/>
      <c r="AC90" s="22" t="e">
        <f>SUM(#REF!+#REF!+#REF!+#REF!)+#REF!</f>
        <v>#REF!</v>
      </c>
      <c r="AD90" s="23" t="e">
        <f>SUM(#REF!+#REF!+#REF!+#REF!)+#REF!</f>
        <v>#REF!</v>
      </c>
      <c r="AE90" s="95"/>
      <c r="AF90" s="95"/>
      <c r="AG90" s="95"/>
      <c r="AH90" s="95"/>
      <c r="AI90" s="95"/>
    </row>
    <row r="91" spans="2:35" ht="54.75" customHeight="1">
      <c r="B91" s="96" t="s">
        <v>373</v>
      </c>
      <c r="C91" s="209" t="s">
        <v>375</v>
      </c>
      <c r="D91" s="98"/>
      <c r="E91" s="165" t="s">
        <v>14</v>
      </c>
      <c r="F91" s="143" t="s">
        <v>282</v>
      </c>
      <c r="G91" s="175"/>
      <c r="H91" s="183">
        <f t="shared" si="14"/>
        <v>0</v>
      </c>
      <c r="I91" s="91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86"/>
      <c r="V91" s="100"/>
      <c r="W91" s="101"/>
      <c r="X91" s="100"/>
      <c r="Y91" s="100"/>
      <c r="Z91" s="100"/>
      <c r="AA91" s="186"/>
      <c r="AB91" s="191"/>
      <c r="AC91" s="22" t="e">
        <f>SUM(#REF!+#REF!+#REF!+#REF!)+#REF!</f>
        <v>#REF!</v>
      </c>
      <c r="AD91" s="23" t="e">
        <f>SUM(#REF!+#REF!+#REF!+#REF!)+#REF!</f>
        <v>#REF!</v>
      </c>
      <c r="AE91" s="95"/>
      <c r="AF91" s="95"/>
      <c r="AG91" s="95"/>
      <c r="AH91" s="95"/>
      <c r="AI91" s="95"/>
    </row>
    <row r="92" spans="2:35" ht="21" customHeight="1" hidden="1">
      <c r="B92" s="96" t="s">
        <v>17</v>
      </c>
      <c r="C92" s="97"/>
      <c r="D92" s="98"/>
      <c r="E92" s="165" t="s">
        <v>14</v>
      </c>
      <c r="F92" s="143" t="s">
        <v>282</v>
      </c>
      <c r="G92" s="175"/>
      <c r="H92" s="183">
        <f t="shared" si="14"/>
        <v>0</v>
      </c>
      <c r="I92" s="91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86"/>
      <c r="V92" s="100"/>
      <c r="W92" s="101"/>
      <c r="X92" s="100"/>
      <c r="Y92" s="100"/>
      <c r="Z92" s="100"/>
      <c r="AA92" s="186"/>
      <c r="AB92" s="191"/>
      <c r="AC92" s="22" t="e">
        <f>SUM(#REF!+#REF!+#REF!+#REF!)+#REF!</f>
        <v>#REF!</v>
      </c>
      <c r="AD92" s="23" t="e">
        <f>SUM(#REF!+#REF!+#REF!+#REF!)+#REF!</f>
        <v>#REF!</v>
      </c>
      <c r="AE92" s="95"/>
      <c r="AF92" s="95"/>
      <c r="AG92" s="95"/>
      <c r="AH92" s="95"/>
      <c r="AI92" s="95"/>
    </row>
    <row r="93" spans="2:35" ht="21" customHeight="1" hidden="1">
      <c r="B93" s="96" t="s">
        <v>18</v>
      </c>
      <c r="C93" s="97"/>
      <c r="D93" s="98"/>
      <c r="E93" s="165" t="s">
        <v>14</v>
      </c>
      <c r="F93" s="143" t="s">
        <v>282</v>
      </c>
      <c r="G93" s="175"/>
      <c r="H93" s="183">
        <f t="shared" si="14"/>
        <v>0</v>
      </c>
      <c r="I93" s="91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86"/>
      <c r="V93" s="100"/>
      <c r="W93" s="101"/>
      <c r="X93" s="100"/>
      <c r="Y93" s="100"/>
      <c r="Z93" s="100"/>
      <c r="AA93" s="186"/>
      <c r="AB93" s="191"/>
      <c r="AC93" s="22" t="e">
        <f>SUM(#REF!+#REF!+#REF!+#REF!)+#REF!</f>
        <v>#REF!</v>
      </c>
      <c r="AD93" s="23" t="e">
        <f>SUM(#REF!+#REF!+#REF!+#REF!)+#REF!</f>
        <v>#REF!</v>
      </c>
      <c r="AE93" s="95"/>
      <c r="AF93" s="95"/>
      <c r="AG93" s="95"/>
      <c r="AH93" s="95"/>
      <c r="AI93" s="95"/>
    </row>
    <row r="94" spans="2:35" ht="21" customHeight="1" hidden="1">
      <c r="B94" s="96" t="s">
        <v>262</v>
      </c>
      <c r="C94" s="97"/>
      <c r="D94" s="98"/>
      <c r="E94" s="165" t="s">
        <v>14</v>
      </c>
      <c r="F94" s="143" t="s">
        <v>282</v>
      </c>
      <c r="G94" s="175"/>
      <c r="H94" s="183">
        <f t="shared" si="14"/>
        <v>0</v>
      </c>
      <c r="I94" s="91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86"/>
      <c r="V94" s="100"/>
      <c r="W94" s="101"/>
      <c r="X94" s="100"/>
      <c r="Y94" s="100"/>
      <c r="Z94" s="100"/>
      <c r="AA94" s="186"/>
      <c r="AB94" s="191"/>
      <c r="AC94" s="22" t="e">
        <f>SUM(#REF!+#REF!+#REF!+#REF!)+#REF!</f>
        <v>#REF!</v>
      </c>
      <c r="AD94" s="23" t="e">
        <f>SUM(#REF!+#REF!+#REF!+#REF!)+#REF!</f>
        <v>#REF!</v>
      </c>
      <c r="AE94" s="95"/>
      <c r="AF94" s="95"/>
      <c r="AG94" s="95"/>
      <c r="AH94" s="95"/>
      <c r="AI94" s="95"/>
    </row>
    <row r="95" spans="2:35" ht="21" customHeight="1" hidden="1">
      <c r="B95" s="96" t="s">
        <v>232</v>
      </c>
      <c r="C95" s="97"/>
      <c r="D95" s="98"/>
      <c r="E95" s="165" t="s">
        <v>14</v>
      </c>
      <c r="F95" s="143" t="s">
        <v>282</v>
      </c>
      <c r="G95" s="175"/>
      <c r="H95" s="183">
        <f t="shared" si="14"/>
        <v>0</v>
      </c>
      <c r="I95" s="91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86"/>
      <c r="V95" s="100"/>
      <c r="W95" s="101"/>
      <c r="X95" s="100"/>
      <c r="Y95" s="100"/>
      <c r="Z95" s="100"/>
      <c r="AA95" s="186"/>
      <c r="AB95" s="191"/>
      <c r="AC95" s="22" t="e">
        <f>SUM(#REF!+#REF!+#REF!+#REF!)+#REF!</f>
        <v>#REF!</v>
      </c>
      <c r="AD95" s="23" t="e">
        <f>SUM(#REF!+#REF!+#REF!+#REF!)+#REF!</f>
        <v>#REF!</v>
      </c>
      <c r="AE95" s="95"/>
      <c r="AF95" s="95"/>
      <c r="AG95" s="95"/>
      <c r="AH95" s="95"/>
      <c r="AI95" s="95"/>
    </row>
    <row r="96" spans="2:35" ht="51" customHeight="1">
      <c r="B96" s="96" t="s">
        <v>378</v>
      </c>
      <c r="C96" s="208" t="s">
        <v>377</v>
      </c>
      <c r="D96" s="98"/>
      <c r="E96" s="165"/>
      <c r="F96" s="143"/>
      <c r="G96" s="175"/>
      <c r="H96" s="183">
        <f t="shared" si="14"/>
        <v>0</v>
      </c>
      <c r="I96" s="91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86"/>
      <c r="V96" s="100"/>
      <c r="W96" s="101"/>
      <c r="X96" s="100"/>
      <c r="Y96" s="100"/>
      <c r="Z96" s="100"/>
      <c r="AA96" s="186"/>
      <c r="AB96" s="191"/>
      <c r="AC96" s="22"/>
      <c r="AD96" s="23"/>
      <c r="AE96" s="95"/>
      <c r="AF96" s="95"/>
      <c r="AG96" s="95"/>
      <c r="AH96" s="95"/>
      <c r="AI96" s="95"/>
    </row>
    <row r="97" spans="2:30" s="95" customFormat="1" ht="29.25" customHeight="1">
      <c r="B97" s="96" t="s">
        <v>391</v>
      </c>
      <c r="C97" s="208" t="s">
        <v>408</v>
      </c>
      <c r="D97" s="98"/>
      <c r="E97" s="165"/>
      <c r="F97" s="143"/>
      <c r="G97" s="175"/>
      <c r="H97" s="183">
        <f t="shared" si="14"/>
        <v>0</v>
      </c>
      <c r="I97" s="91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86"/>
      <c r="V97" s="100"/>
      <c r="W97" s="101"/>
      <c r="X97" s="100"/>
      <c r="Y97" s="100"/>
      <c r="Z97" s="100"/>
      <c r="AA97" s="186"/>
      <c r="AB97" s="191"/>
      <c r="AC97" s="91"/>
      <c r="AD97" s="99"/>
    </row>
    <row r="98" spans="2:35" s="92" customFormat="1" ht="21" customHeight="1">
      <c r="B98" s="96" t="s">
        <v>350</v>
      </c>
      <c r="C98" s="97" t="s">
        <v>370</v>
      </c>
      <c r="D98" s="98"/>
      <c r="E98" s="165" t="s">
        <v>14</v>
      </c>
      <c r="F98" s="143" t="s">
        <v>282</v>
      </c>
      <c r="G98" s="175"/>
      <c r="H98" s="183">
        <f t="shared" si="14"/>
        <v>13491.7</v>
      </c>
      <c r="I98" s="91"/>
      <c r="J98" s="100"/>
      <c r="K98" s="100"/>
      <c r="L98" s="100"/>
      <c r="M98" s="100"/>
      <c r="N98" s="100"/>
      <c r="O98" s="100"/>
      <c r="P98" s="100"/>
      <c r="Q98" s="100"/>
      <c r="R98" s="100"/>
      <c r="S98" s="100">
        <v>13491.7</v>
      </c>
      <c r="T98" s="100"/>
      <c r="U98" s="86"/>
      <c r="V98" s="100"/>
      <c r="W98" s="101"/>
      <c r="X98" s="100"/>
      <c r="Y98" s="100"/>
      <c r="Z98" s="100"/>
      <c r="AA98" s="186"/>
      <c r="AB98" s="191"/>
      <c r="AC98" s="94"/>
      <c r="AD98" s="93"/>
      <c r="AE98" s="95"/>
      <c r="AF98" s="95"/>
      <c r="AG98" s="95"/>
      <c r="AH98" s="95"/>
      <c r="AI98" s="95"/>
    </row>
    <row r="99" spans="2:30" s="95" customFormat="1" ht="21" customHeight="1">
      <c r="B99" s="155">
        <v>3</v>
      </c>
      <c r="C99" s="104" t="s">
        <v>396</v>
      </c>
      <c r="D99" s="98"/>
      <c r="E99" s="165"/>
      <c r="F99" s="143"/>
      <c r="G99" s="175"/>
      <c r="H99" s="183">
        <f t="shared" si="14"/>
        <v>0</v>
      </c>
      <c r="I99" s="91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86"/>
      <c r="V99" s="100"/>
      <c r="W99" s="101"/>
      <c r="X99" s="100"/>
      <c r="Y99" s="100"/>
      <c r="Z99" s="100"/>
      <c r="AA99" s="186"/>
      <c r="AB99" s="191"/>
      <c r="AC99" s="91"/>
      <c r="AD99" s="99"/>
    </row>
    <row r="100" spans="2:35" s="17" customFormat="1" ht="21.75" customHeight="1">
      <c r="B100" s="155">
        <v>4</v>
      </c>
      <c r="C100" s="103" t="s">
        <v>19</v>
      </c>
      <c r="D100" s="134"/>
      <c r="E100" s="135">
        <v>3</v>
      </c>
      <c r="F100" s="136" t="s">
        <v>19</v>
      </c>
      <c r="G100" s="141"/>
      <c r="H100" s="183">
        <f t="shared" si="14"/>
        <v>0</v>
      </c>
      <c r="I100" s="110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138"/>
      <c r="X100" s="86"/>
      <c r="Y100" s="86"/>
      <c r="Z100" s="86"/>
      <c r="AA100" s="187"/>
      <c r="AB100" s="183"/>
      <c r="AC100" s="24" t="e">
        <f>SUM(#REF!+#REF!+#REF!+#REF!)+#REF!</f>
        <v>#REF!</v>
      </c>
      <c r="AD100" s="25" t="e">
        <f>SUM(#REF!+#REF!+#REF!+#REF!)+#REF!</f>
        <v>#REF!</v>
      </c>
      <c r="AE100" s="133"/>
      <c r="AF100" s="133"/>
      <c r="AG100" s="133"/>
      <c r="AH100" s="133"/>
      <c r="AI100" s="133"/>
    </row>
    <row r="101" spans="2:35" s="17" customFormat="1" ht="21.75" customHeight="1">
      <c r="B101" s="155">
        <v>5</v>
      </c>
      <c r="C101" s="103" t="s">
        <v>20</v>
      </c>
      <c r="D101" s="134"/>
      <c r="E101" s="135">
        <v>4</v>
      </c>
      <c r="F101" s="136" t="s">
        <v>20</v>
      </c>
      <c r="G101" s="141"/>
      <c r="H101" s="183">
        <f t="shared" si="14"/>
        <v>117110</v>
      </c>
      <c r="I101" s="110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138"/>
      <c r="X101" s="86"/>
      <c r="Y101" s="86"/>
      <c r="Z101" s="86"/>
      <c r="AA101" s="187"/>
      <c r="AB101" s="142">
        <v>117110</v>
      </c>
      <c r="AC101" s="24" t="e">
        <f>SUM(#REF!+#REF!+#REF!+#REF!)+#REF!</f>
        <v>#REF!</v>
      </c>
      <c r="AD101" s="25" t="e">
        <f>SUM(#REF!+#REF!+#REF!+#REF!)+#REF!</f>
        <v>#REF!</v>
      </c>
      <c r="AE101" s="133"/>
      <c r="AF101" s="133"/>
      <c r="AG101" s="133"/>
      <c r="AH101" s="133"/>
      <c r="AI101" s="133"/>
    </row>
    <row r="102" spans="2:35" s="17" customFormat="1" ht="21.75" customHeight="1">
      <c r="B102" s="155">
        <v>6</v>
      </c>
      <c r="C102" s="103" t="s">
        <v>21</v>
      </c>
      <c r="D102" s="134"/>
      <c r="E102" s="135"/>
      <c r="F102" s="136"/>
      <c r="G102" s="141"/>
      <c r="H102" s="183">
        <f t="shared" si="14"/>
        <v>50000</v>
      </c>
      <c r="I102" s="110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138"/>
      <c r="X102" s="86"/>
      <c r="Y102" s="86"/>
      <c r="Z102" s="86"/>
      <c r="AA102" s="187"/>
      <c r="AB102" s="142">
        <v>50000</v>
      </c>
      <c r="AC102" s="24"/>
      <c r="AD102" s="25"/>
      <c r="AE102" s="133"/>
      <c r="AF102" s="133"/>
      <c r="AG102" s="133"/>
      <c r="AH102" s="133"/>
      <c r="AI102" s="133"/>
    </row>
    <row r="103" spans="2:35" s="17" customFormat="1" ht="21.75" customHeight="1">
      <c r="B103" s="155">
        <v>7</v>
      </c>
      <c r="C103" s="103" t="s">
        <v>22</v>
      </c>
      <c r="D103" s="134"/>
      <c r="E103" s="135">
        <v>6</v>
      </c>
      <c r="F103" s="136" t="s">
        <v>22</v>
      </c>
      <c r="G103" s="141"/>
      <c r="H103" s="183">
        <f t="shared" si="14"/>
        <v>0</v>
      </c>
      <c r="I103" s="110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138"/>
      <c r="X103" s="86"/>
      <c r="Y103" s="86"/>
      <c r="Z103" s="86"/>
      <c r="AA103" s="187"/>
      <c r="AB103" s="142"/>
      <c r="AC103" s="24" t="e">
        <f>SUM(#REF!+#REF!+#REF!+#REF!)+#REF!</f>
        <v>#REF!</v>
      </c>
      <c r="AD103" s="25" t="e">
        <f>SUM(#REF!+#REF!+#REF!+#REF!)+#REF!</f>
        <v>#REF!</v>
      </c>
      <c r="AE103" s="133"/>
      <c r="AF103" s="133"/>
      <c r="AG103" s="133"/>
      <c r="AH103" s="133"/>
      <c r="AI103" s="133"/>
    </row>
    <row r="104" spans="2:35" s="17" customFormat="1" ht="21.75" customHeight="1" thickBot="1">
      <c r="B104" s="224">
        <v>8</v>
      </c>
      <c r="C104" s="225" t="s">
        <v>23</v>
      </c>
      <c r="D104" s="226"/>
      <c r="E104" s="227">
        <v>7</v>
      </c>
      <c r="F104" s="228" t="s">
        <v>23</v>
      </c>
      <c r="G104" s="229"/>
      <c r="H104" s="230">
        <f t="shared" si="14"/>
        <v>2000</v>
      </c>
      <c r="I104" s="130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231"/>
      <c r="X104" s="116"/>
      <c r="Y104" s="116"/>
      <c r="Z104" s="116"/>
      <c r="AA104" s="232"/>
      <c r="AB104" s="233">
        <v>2000</v>
      </c>
      <c r="AC104" s="26" t="e">
        <f>SUM(#REF!+#REF!+#REF!+#REF!)+#REF!</f>
        <v>#REF!</v>
      </c>
      <c r="AD104" s="27" t="e">
        <f>SUM(#REF!+#REF!+#REF!+#REF!)+#REF!</f>
        <v>#REF!</v>
      </c>
      <c r="AE104" s="133"/>
      <c r="AF104" s="133"/>
      <c r="AG104" s="133"/>
      <c r="AH104" s="133"/>
      <c r="AI104" s="133"/>
    </row>
    <row r="105" spans="2:35" s="17" customFormat="1" ht="27" customHeight="1" thickBot="1">
      <c r="B105" s="304" t="s">
        <v>114</v>
      </c>
      <c r="C105" s="305"/>
      <c r="D105" s="80"/>
      <c r="E105" s="344" t="s">
        <v>114</v>
      </c>
      <c r="F105" s="345"/>
      <c r="G105" s="205"/>
      <c r="H105" s="85">
        <f t="shared" si="14"/>
        <v>23677764.71</v>
      </c>
      <c r="I105" s="76">
        <f>I106+I136+I336</f>
        <v>3680336.4800000004</v>
      </c>
      <c r="J105" s="81">
        <f aca="true" t="shared" si="21" ref="J105:T105">J106+J136</f>
        <v>19096798.36</v>
      </c>
      <c r="K105" s="81">
        <f t="shared" si="21"/>
        <v>0</v>
      </c>
      <c r="L105" s="81">
        <f t="shared" si="21"/>
        <v>42267</v>
      </c>
      <c r="M105" s="81">
        <f t="shared" si="21"/>
        <v>208000</v>
      </c>
      <c r="N105" s="81">
        <f t="shared" si="21"/>
        <v>368600</v>
      </c>
      <c r="O105" s="81">
        <f t="shared" si="21"/>
        <v>40500</v>
      </c>
      <c r="P105" s="81">
        <f t="shared" si="21"/>
        <v>0</v>
      </c>
      <c r="Q105" s="81">
        <f t="shared" si="21"/>
        <v>0</v>
      </c>
      <c r="R105" s="81">
        <f t="shared" si="21"/>
        <v>0</v>
      </c>
      <c r="S105" s="300">
        <f t="shared" si="21"/>
        <v>13491.7</v>
      </c>
      <c r="T105" s="81">
        <f t="shared" si="21"/>
        <v>0</v>
      </c>
      <c r="U105" s="81">
        <f>U106+U136</f>
        <v>3237804</v>
      </c>
      <c r="V105" s="81">
        <f aca="true" t="shared" si="22" ref="V105:AA105">V106+V136</f>
        <v>0</v>
      </c>
      <c r="W105" s="81">
        <f t="shared" si="22"/>
        <v>0</v>
      </c>
      <c r="X105" s="81">
        <f t="shared" si="22"/>
        <v>0</v>
      </c>
      <c r="Y105" s="81">
        <f t="shared" si="22"/>
        <v>0</v>
      </c>
      <c r="Z105" s="81">
        <f t="shared" si="22"/>
        <v>0</v>
      </c>
      <c r="AA105" s="82">
        <f t="shared" si="22"/>
        <v>0</v>
      </c>
      <c r="AB105" s="85">
        <f>AB106+AB136+AB340+AB360+AB378+AB397</f>
        <v>227771.16999999998</v>
      </c>
      <c r="AC105" s="18" t="e">
        <f>SUM(#REF!+#REF!+#REF!+#REF!)+#REF!</f>
        <v>#REF!</v>
      </c>
      <c r="AD105" s="19" t="e">
        <f>SUM(#REF!+#REF!+#REF!+#REF!)+#REF!</f>
        <v>#REF!</v>
      </c>
      <c r="AE105" s="133"/>
      <c r="AF105" s="133"/>
      <c r="AG105" s="133"/>
      <c r="AH105" s="133"/>
      <c r="AI105" s="133"/>
    </row>
    <row r="106" spans="2:62" s="17" customFormat="1" ht="18.75" customHeight="1">
      <c r="B106" s="201">
        <v>1</v>
      </c>
      <c r="C106" s="237" t="s">
        <v>3</v>
      </c>
      <c r="D106" s="238"/>
      <c r="E106" s="203">
        <v>1</v>
      </c>
      <c r="F106" s="239" t="s">
        <v>3</v>
      </c>
      <c r="G106" s="240"/>
      <c r="H106" s="102">
        <f t="shared" si="14"/>
        <v>22069650.29</v>
      </c>
      <c r="I106" s="88">
        <f aca="true" t="shared" si="23" ref="I106:T106">I107+I126</f>
        <v>2313484.93</v>
      </c>
      <c r="J106" s="87">
        <f t="shared" si="23"/>
        <v>19096798.36</v>
      </c>
      <c r="K106" s="87">
        <f t="shared" si="23"/>
        <v>0</v>
      </c>
      <c r="L106" s="87">
        <f t="shared" si="23"/>
        <v>42267</v>
      </c>
      <c r="M106" s="87">
        <f t="shared" si="23"/>
        <v>208000</v>
      </c>
      <c r="N106" s="87">
        <f t="shared" si="23"/>
        <v>368600</v>
      </c>
      <c r="O106" s="87">
        <f t="shared" si="23"/>
        <v>40500</v>
      </c>
      <c r="P106" s="87">
        <f t="shared" si="23"/>
        <v>0</v>
      </c>
      <c r="Q106" s="87">
        <f t="shared" si="23"/>
        <v>0</v>
      </c>
      <c r="R106" s="87">
        <f t="shared" si="23"/>
        <v>0</v>
      </c>
      <c r="S106" s="87">
        <f t="shared" si="23"/>
        <v>0</v>
      </c>
      <c r="T106" s="87">
        <f t="shared" si="23"/>
        <v>0</v>
      </c>
      <c r="U106" s="87">
        <f>U107+U126</f>
        <v>0</v>
      </c>
      <c r="V106" s="87">
        <f aca="true" t="shared" si="24" ref="V106:AB106">V107+V126</f>
        <v>0</v>
      </c>
      <c r="W106" s="87">
        <f t="shared" si="24"/>
        <v>0</v>
      </c>
      <c r="X106" s="87">
        <f t="shared" si="24"/>
        <v>0</v>
      </c>
      <c r="Y106" s="87">
        <f t="shared" si="24"/>
        <v>0</v>
      </c>
      <c r="Z106" s="87">
        <f t="shared" si="24"/>
        <v>0</v>
      </c>
      <c r="AA106" s="129">
        <f t="shared" si="24"/>
        <v>0</v>
      </c>
      <c r="AB106" s="102">
        <f t="shared" si="24"/>
        <v>0</v>
      </c>
      <c r="AC106" s="20" t="e">
        <f>SUM(#REF!+#REF!+#REF!+#REF!)+#REF!</f>
        <v>#REF!</v>
      </c>
      <c r="AD106" s="21" t="e">
        <f>SUM(#REF!+#REF!+#REF!+#REF!)+#REF!</f>
        <v>#REF!</v>
      </c>
      <c r="AE106" s="133"/>
      <c r="AF106" s="133"/>
      <c r="AG106" s="133"/>
      <c r="AH106" s="133"/>
      <c r="AI106" s="133"/>
      <c r="BJ106" s="17">
        <v>173284000</v>
      </c>
    </row>
    <row r="107" spans="2:35" s="17" customFormat="1" ht="18.75" customHeight="1">
      <c r="B107" s="155" t="s">
        <v>5</v>
      </c>
      <c r="C107" s="210" t="s">
        <v>24</v>
      </c>
      <c r="D107" s="220"/>
      <c r="E107" s="135" t="s">
        <v>5</v>
      </c>
      <c r="F107" s="146" t="s">
        <v>24</v>
      </c>
      <c r="G107" s="176"/>
      <c r="H107" s="183">
        <f t="shared" si="14"/>
        <v>21265629.4</v>
      </c>
      <c r="I107" s="110">
        <f>SUM(I108:I113,I117:I122)+I135</f>
        <v>1509464.04</v>
      </c>
      <c r="J107" s="86">
        <f>SUM(J108:J113,J117:J122)</f>
        <v>19096798.36</v>
      </c>
      <c r="K107" s="86">
        <f>SUM(K108:K113,K117:K122)</f>
        <v>0</v>
      </c>
      <c r="L107" s="86">
        <f>SUM(L108:L113,L117:L122)</f>
        <v>42267</v>
      </c>
      <c r="M107" s="86">
        <f>SUM(M108:M113,M117:M122)</f>
        <v>208000</v>
      </c>
      <c r="N107" s="86">
        <f>SUM(N108:N113,N117:N135)</f>
        <v>368600</v>
      </c>
      <c r="O107" s="86">
        <f aca="true" t="shared" si="25" ref="O107:T107">SUM(O108:O113,O117:O122)</f>
        <v>40500</v>
      </c>
      <c r="P107" s="86">
        <f t="shared" si="25"/>
        <v>0</v>
      </c>
      <c r="Q107" s="86">
        <f t="shared" si="25"/>
        <v>0</v>
      </c>
      <c r="R107" s="86">
        <f t="shared" si="25"/>
        <v>0</v>
      </c>
      <c r="S107" s="86">
        <f t="shared" si="25"/>
        <v>0</v>
      </c>
      <c r="T107" s="86">
        <f t="shared" si="25"/>
        <v>0</v>
      </c>
      <c r="U107" s="86">
        <f>SUM(U108:U113,U117:U122)</f>
        <v>0</v>
      </c>
      <c r="V107" s="86">
        <f aca="true" t="shared" si="26" ref="V107:AB107">SUM(V108:V113,V117:V122)</f>
        <v>0</v>
      </c>
      <c r="W107" s="86">
        <f t="shared" si="26"/>
        <v>0</v>
      </c>
      <c r="X107" s="86">
        <f t="shared" si="26"/>
        <v>0</v>
      </c>
      <c r="Y107" s="86">
        <f t="shared" si="26"/>
        <v>0</v>
      </c>
      <c r="Z107" s="86">
        <f t="shared" si="26"/>
        <v>0</v>
      </c>
      <c r="AA107" s="127">
        <f t="shared" si="26"/>
        <v>0</v>
      </c>
      <c r="AB107" s="183">
        <f t="shared" si="26"/>
        <v>0</v>
      </c>
      <c r="AC107" s="24" t="e">
        <f>SUM(#REF!+#REF!+#REF!+#REF!)+#REF!</f>
        <v>#REF!</v>
      </c>
      <c r="AD107" s="25" t="e">
        <f>SUM(#REF!+#REF!+#REF!+#REF!)+#REF!</f>
        <v>#REF!</v>
      </c>
      <c r="AE107" s="133"/>
      <c r="AF107" s="133"/>
      <c r="AG107" s="133"/>
      <c r="AH107" s="133"/>
      <c r="AI107" s="133"/>
    </row>
    <row r="108" spans="2:35" ht="18.75" customHeight="1">
      <c r="B108" s="96" t="s">
        <v>25</v>
      </c>
      <c r="C108" s="97" t="s">
        <v>117</v>
      </c>
      <c r="D108" s="98">
        <v>211</v>
      </c>
      <c r="E108" s="165" t="s">
        <v>25</v>
      </c>
      <c r="F108" s="143" t="s">
        <v>117</v>
      </c>
      <c r="G108" s="175">
        <v>211</v>
      </c>
      <c r="H108" s="183">
        <f t="shared" si="14"/>
        <v>14749480.94</v>
      </c>
      <c r="I108" s="105"/>
      <c r="J108" s="114">
        <v>14466200</v>
      </c>
      <c r="K108" s="114"/>
      <c r="L108" s="100"/>
      <c r="M108" s="100"/>
      <c r="N108" s="114">
        <v>283280.94</v>
      </c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85"/>
      <c r="AB108" s="191"/>
      <c r="AC108" s="22" t="e">
        <f>SUM(#REF!+#REF!+#REF!+#REF!)+#REF!</f>
        <v>#REF!</v>
      </c>
      <c r="AD108" s="23" t="e">
        <f>SUM(#REF!+#REF!+#REF!+#REF!)+#REF!</f>
        <v>#REF!</v>
      </c>
      <c r="AE108" s="95"/>
      <c r="AF108" s="95"/>
      <c r="AG108" s="95"/>
      <c r="AH108" s="95"/>
      <c r="AI108" s="95"/>
    </row>
    <row r="109" spans="2:35" ht="18.75" customHeight="1">
      <c r="B109" s="96" t="s">
        <v>26</v>
      </c>
      <c r="C109" s="97" t="s">
        <v>118</v>
      </c>
      <c r="D109" s="98">
        <v>212</v>
      </c>
      <c r="E109" s="165" t="s">
        <v>26</v>
      </c>
      <c r="F109" s="143" t="s">
        <v>118</v>
      </c>
      <c r="G109" s="175">
        <v>212</v>
      </c>
      <c r="H109" s="183">
        <f t="shared" si="14"/>
        <v>42267</v>
      </c>
      <c r="I109" s="105"/>
      <c r="J109" s="114"/>
      <c r="K109" s="114"/>
      <c r="L109" s="114">
        <v>42267</v>
      </c>
      <c r="M109" s="100"/>
      <c r="N109" s="114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85"/>
      <c r="AB109" s="191"/>
      <c r="AC109" s="22" t="e">
        <f>SUM(#REF!+#REF!+#REF!+#REF!)+#REF!</f>
        <v>#REF!</v>
      </c>
      <c r="AD109" s="23" t="e">
        <f>SUM(#REF!+#REF!+#REF!+#REF!)+#REF!</f>
        <v>#REF!</v>
      </c>
      <c r="AE109" s="95"/>
      <c r="AF109" s="95"/>
      <c r="AG109" s="95"/>
      <c r="AH109" s="95"/>
      <c r="AI109" s="95"/>
    </row>
    <row r="110" spans="2:35" ht="18.75" customHeight="1">
      <c r="B110" s="96" t="s">
        <v>27</v>
      </c>
      <c r="C110" s="97" t="s">
        <v>119</v>
      </c>
      <c r="D110" s="98">
        <v>213</v>
      </c>
      <c r="E110" s="165" t="s">
        <v>27</v>
      </c>
      <c r="F110" s="143" t="s">
        <v>119</v>
      </c>
      <c r="G110" s="175">
        <v>213</v>
      </c>
      <c r="H110" s="183">
        <f t="shared" si="14"/>
        <v>4297962.93</v>
      </c>
      <c r="I110" s="105"/>
      <c r="J110" s="114">
        <v>4212643.87</v>
      </c>
      <c r="K110" s="114"/>
      <c r="L110" s="100"/>
      <c r="M110" s="100"/>
      <c r="N110" s="114">
        <v>85319.06</v>
      </c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85"/>
      <c r="AB110" s="191"/>
      <c r="AC110" s="22" t="e">
        <f>SUM(#REF!+#REF!+#REF!+#REF!)+#REF!</f>
        <v>#REF!</v>
      </c>
      <c r="AD110" s="23" t="e">
        <f>SUM(#REF!+#REF!+#REF!+#REF!)+#REF!</f>
        <v>#REF!</v>
      </c>
      <c r="AE110" s="95"/>
      <c r="AF110" s="95"/>
      <c r="AG110" s="95"/>
      <c r="AH110" s="95"/>
      <c r="AI110" s="95"/>
    </row>
    <row r="111" spans="2:35" ht="18.75" customHeight="1">
      <c r="B111" s="157" t="s">
        <v>28</v>
      </c>
      <c r="C111" s="97" t="s">
        <v>67</v>
      </c>
      <c r="D111" s="98">
        <v>221</v>
      </c>
      <c r="E111" s="167" t="s">
        <v>28</v>
      </c>
      <c r="F111" s="143" t="s">
        <v>67</v>
      </c>
      <c r="G111" s="175">
        <v>221</v>
      </c>
      <c r="H111" s="183">
        <f t="shared" si="14"/>
        <v>26985</v>
      </c>
      <c r="I111" s="105">
        <v>26985</v>
      </c>
      <c r="J111" s="114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85"/>
      <c r="AB111" s="191"/>
      <c r="AC111" s="22" t="e">
        <f>SUM(#REF!+#REF!+#REF!+#REF!)+#REF!</f>
        <v>#REF!</v>
      </c>
      <c r="AD111" s="23" t="e">
        <f>SUM(#REF!+#REF!+#REF!+#REF!)+#REF!</f>
        <v>#REF!</v>
      </c>
      <c r="AE111" s="95"/>
      <c r="AF111" s="95"/>
      <c r="AG111" s="95"/>
      <c r="AH111" s="95"/>
      <c r="AI111" s="95"/>
    </row>
    <row r="112" spans="2:35" ht="18.75" customHeight="1">
      <c r="B112" s="96" t="s">
        <v>29</v>
      </c>
      <c r="C112" s="97" t="s">
        <v>69</v>
      </c>
      <c r="D112" s="98">
        <v>222</v>
      </c>
      <c r="E112" s="165" t="s">
        <v>29</v>
      </c>
      <c r="F112" s="143" t="s">
        <v>69</v>
      </c>
      <c r="G112" s="175">
        <v>222</v>
      </c>
      <c r="H112" s="183">
        <f t="shared" si="14"/>
        <v>0</v>
      </c>
      <c r="I112" s="105"/>
      <c r="J112" s="114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85"/>
      <c r="AB112" s="191"/>
      <c r="AC112" s="22" t="e">
        <f>SUM(#REF!+#REF!+#REF!+#REF!)+#REF!</f>
        <v>#REF!</v>
      </c>
      <c r="AD112" s="23" t="e">
        <f>SUM(#REF!+#REF!+#REF!+#REF!)+#REF!</f>
        <v>#REF!</v>
      </c>
      <c r="AE112" s="95"/>
      <c r="AF112" s="95"/>
      <c r="AG112" s="95"/>
      <c r="AH112" s="95"/>
      <c r="AI112" s="95"/>
    </row>
    <row r="113" spans="2:35" ht="18.75" customHeight="1">
      <c r="B113" s="96" t="s">
        <v>171</v>
      </c>
      <c r="C113" s="97" t="s">
        <v>120</v>
      </c>
      <c r="D113" s="98">
        <v>223</v>
      </c>
      <c r="E113" s="165" t="s">
        <v>171</v>
      </c>
      <c r="F113" s="143" t="s">
        <v>120</v>
      </c>
      <c r="G113" s="175">
        <v>223</v>
      </c>
      <c r="H113" s="183">
        <f t="shared" si="14"/>
        <v>889613.21</v>
      </c>
      <c r="I113" s="100">
        <f aca="true" t="shared" si="27" ref="I113:T113">SUM(I114:I116)</f>
        <v>889613.21</v>
      </c>
      <c r="J113" s="114"/>
      <c r="K113" s="100">
        <f t="shared" si="27"/>
        <v>0</v>
      </c>
      <c r="L113" s="100">
        <f t="shared" si="27"/>
        <v>0</v>
      </c>
      <c r="M113" s="100">
        <f t="shared" si="27"/>
        <v>0</v>
      </c>
      <c r="N113" s="100">
        <f t="shared" si="27"/>
        <v>0</v>
      </c>
      <c r="O113" s="100">
        <f t="shared" si="27"/>
        <v>0</v>
      </c>
      <c r="P113" s="100">
        <f t="shared" si="27"/>
        <v>0</v>
      </c>
      <c r="Q113" s="100">
        <f t="shared" si="27"/>
        <v>0</v>
      </c>
      <c r="R113" s="100">
        <f t="shared" si="27"/>
        <v>0</v>
      </c>
      <c r="S113" s="100">
        <f t="shared" si="27"/>
        <v>0</v>
      </c>
      <c r="T113" s="100">
        <f t="shared" si="27"/>
        <v>0</v>
      </c>
      <c r="U113" s="100">
        <f>SUM(U114:U116)</f>
        <v>0</v>
      </c>
      <c r="V113" s="100">
        <f aca="true" t="shared" si="28" ref="V113:AB113">SUM(V114:V116)</f>
        <v>0</v>
      </c>
      <c r="W113" s="100">
        <f t="shared" si="28"/>
        <v>0</v>
      </c>
      <c r="X113" s="100">
        <f t="shared" si="28"/>
        <v>0</v>
      </c>
      <c r="Y113" s="100">
        <f t="shared" si="28"/>
        <v>0</v>
      </c>
      <c r="Z113" s="100">
        <f t="shared" si="28"/>
        <v>0</v>
      </c>
      <c r="AA113" s="185">
        <f t="shared" si="28"/>
        <v>0</v>
      </c>
      <c r="AB113" s="191">
        <f t="shared" si="28"/>
        <v>0</v>
      </c>
      <c r="AC113" s="22" t="e">
        <f>SUM(#REF!+#REF!+#REF!+#REF!)+#REF!</f>
        <v>#REF!</v>
      </c>
      <c r="AD113" s="23" t="e">
        <f>SUM(#REF!+#REF!+#REF!+#REF!)+#REF!</f>
        <v>#REF!</v>
      </c>
      <c r="AE113" s="95"/>
      <c r="AF113" s="95"/>
      <c r="AG113" s="95"/>
      <c r="AH113" s="95"/>
      <c r="AI113" s="95"/>
    </row>
    <row r="114" spans="2:35" ht="18.75" customHeight="1">
      <c r="B114" s="96"/>
      <c r="C114" s="97" t="s">
        <v>109</v>
      </c>
      <c r="D114" s="98">
        <v>223</v>
      </c>
      <c r="E114" s="165"/>
      <c r="F114" s="143" t="s">
        <v>109</v>
      </c>
      <c r="G114" s="175">
        <v>223</v>
      </c>
      <c r="H114" s="183">
        <f t="shared" si="14"/>
        <v>362288.44</v>
      </c>
      <c r="I114" s="105">
        <v>362288.44</v>
      </c>
      <c r="J114" s="114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86"/>
      <c r="V114" s="100"/>
      <c r="W114" s="100"/>
      <c r="X114" s="100"/>
      <c r="Y114" s="100"/>
      <c r="Z114" s="100"/>
      <c r="AA114" s="185"/>
      <c r="AB114" s="191"/>
      <c r="AC114" s="22" t="e">
        <f>SUM(#REF!+#REF!+#REF!+#REF!)+#REF!</f>
        <v>#REF!</v>
      </c>
      <c r="AD114" s="23" t="e">
        <f>SUM(#REF!+#REF!+#REF!+#REF!)+#REF!</f>
        <v>#REF!</v>
      </c>
      <c r="AE114" s="95"/>
      <c r="AF114" s="95"/>
      <c r="AG114" s="95"/>
      <c r="AH114" s="95"/>
      <c r="AI114" s="95"/>
    </row>
    <row r="115" spans="2:35" ht="18.75" customHeight="1">
      <c r="B115" s="96"/>
      <c r="C115" s="97" t="s">
        <v>107</v>
      </c>
      <c r="D115" s="98">
        <v>223</v>
      </c>
      <c r="E115" s="165"/>
      <c r="F115" s="143" t="s">
        <v>107</v>
      </c>
      <c r="G115" s="175">
        <v>223</v>
      </c>
      <c r="H115" s="183">
        <f t="shared" si="14"/>
        <v>463970</v>
      </c>
      <c r="I115" s="105">
        <v>463970</v>
      </c>
      <c r="J115" s="114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86"/>
      <c r="V115" s="100"/>
      <c r="W115" s="100"/>
      <c r="X115" s="100"/>
      <c r="Y115" s="100"/>
      <c r="Z115" s="100"/>
      <c r="AA115" s="185"/>
      <c r="AB115" s="191"/>
      <c r="AC115" s="22" t="e">
        <f>SUM(#REF!+#REF!+#REF!+#REF!)+#REF!</f>
        <v>#REF!</v>
      </c>
      <c r="AD115" s="23" t="e">
        <f>SUM(#REF!+#REF!+#REF!+#REF!)+#REF!</f>
        <v>#REF!</v>
      </c>
      <c r="AE115" s="95"/>
      <c r="AF115" s="95"/>
      <c r="AG115" s="95"/>
      <c r="AH115" s="95"/>
      <c r="AI115" s="95"/>
    </row>
    <row r="116" spans="2:35" ht="18.75" customHeight="1">
      <c r="B116" s="96"/>
      <c r="C116" s="97" t="s">
        <v>108</v>
      </c>
      <c r="D116" s="98">
        <v>223</v>
      </c>
      <c r="E116" s="165"/>
      <c r="F116" s="143" t="s">
        <v>108</v>
      </c>
      <c r="G116" s="175">
        <v>223</v>
      </c>
      <c r="H116" s="183">
        <f t="shared" si="14"/>
        <v>63354.77</v>
      </c>
      <c r="I116" s="105">
        <v>63354.77</v>
      </c>
      <c r="J116" s="114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86"/>
      <c r="V116" s="100"/>
      <c r="W116" s="100"/>
      <c r="X116" s="100"/>
      <c r="Y116" s="100"/>
      <c r="Z116" s="100"/>
      <c r="AA116" s="185"/>
      <c r="AB116" s="191"/>
      <c r="AC116" s="22" t="e">
        <f>SUM(#REF!+#REF!+#REF!+#REF!)+#REF!</f>
        <v>#REF!</v>
      </c>
      <c r="AD116" s="23" t="e">
        <f>SUM(#REF!+#REF!+#REF!+#REF!)+#REF!</f>
        <v>#REF!</v>
      </c>
      <c r="AE116" s="95"/>
      <c r="AF116" s="95"/>
      <c r="AG116" s="95"/>
      <c r="AH116" s="95"/>
      <c r="AI116" s="95"/>
    </row>
    <row r="117" spans="2:35" ht="18.75" customHeight="1">
      <c r="B117" s="157" t="s">
        <v>30</v>
      </c>
      <c r="C117" s="97" t="s">
        <v>173</v>
      </c>
      <c r="D117" s="98">
        <v>224</v>
      </c>
      <c r="E117" s="167" t="s">
        <v>30</v>
      </c>
      <c r="F117" s="143" t="s">
        <v>173</v>
      </c>
      <c r="G117" s="175">
        <v>224</v>
      </c>
      <c r="H117" s="183">
        <f t="shared" si="14"/>
        <v>0</v>
      </c>
      <c r="I117" s="105"/>
      <c r="J117" s="114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86"/>
      <c r="V117" s="100"/>
      <c r="W117" s="100"/>
      <c r="X117" s="100"/>
      <c r="Y117" s="100"/>
      <c r="Z117" s="100"/>
      <c r="AA117" s="185"/>
      <c r="AB117" s="191"/>
      <c r="AC117" s="22" t="e">
        <f>SUM(#REF!+#REF!+#REF!+#REF!)+#REF!</f>
        <v>#REF!</v>
      </c>
      <c r="AD117" s="23" t="e">
        <f>SUM(#REF!+#REF!+#REF!+#REF!)+#REF!</f>
        <v>#REF!</v>
      </c>
      <c r="AE117" s="95"/>
      <c r="AF117" s="95"/>
      <c r="AG117" s="95"/>
      <c r="AH117" s="95"/>
      <c r="AI117" s="95"/>
    </row>
    <row r="118" spans="2:35" ht="18.75" customHeight="1">
      <c r="B118" s="157" t="s">
        <v>31</v>
      </c>
      <c r="C118" s="97" t="s">
        <v>121</v>
      </c>
      <c r="D118" s="98">
        <v>225</v>
      </c>
      <c r="E118" s="167" t="s">
        <v>31</v>
      </c>
      <c r="F118" s="143" t="s">
        <v>121</v>
      </c>
      <c r="G118" s="175">
        <v>225</v>
      </c>
      <c r="H118" s="183">
        <f t="shared" si="14"/>
        <v>255613.1</v>
      </c>
      <c r="I118" s="105">
        <v>255613.1</v>
      </c>
      <c r="J118" s="114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86"/>
      <c r="V118" s="100"/>
      <c r="W118" s="100"/>
      <c r="X118" s="100"/>
      <c r="Y118" s="100"/>
      <c r="Z118" s="100"/>
      <c r="AA118" s="185"/>
      <c r="AB118" s="191"/>
      <c r="AC118" s="22" t="e">
        <f>SUM(#REF!+#REF!+#REF!+#REF!)+#REF!</f>
        <v>#REF!</v>
      </c>
      <c r="AD118" s="23" t="e">
        <f>SUM(#REF!+#REF!+#REF!+#REF!)+#REF!</f>
        <v>#REF!</v>
      </c>
      <c r="AE118" s="95"/>
      <c r="AF118" s="95"/>
      <c r="AG118" s="95"/>
      <c r="AH118" s="95"/>
      <c r="AI118" s="95"/>
    </row>
    <row r="119" spans="2:35" ht="18.75" customHeight="1">
      <c r="B119" s="157" t="s">
        <v>32</v>
      </c>
      <c r="C119" s="97" t="s">
        <v>174</v>
      </c>
      <c r="D119" s="98">
        <v>226</v>
      </c>
      <c r="E119" s="167" t="s">
        <v>32</v>
      </c>
      <c r="F119" s="143" t="s">
        <v>174</v>
      </c>
      <c r="G119" s="175">
        <v>226</v>
      </c>
      <c r="H119" s="183">
        <f t="shared" si="14"/>
        <v>548508.22</v>
      </c>
      <c r="I119" s="105">
        <v>286252.73</v>
      </c>
      <c r="J119" s="114">
        <v>13755.49</v>
      </c>
      <c r="K119" s="100"/>
      <c r="L119" s="100"/>
      <c r="M119" s="114">
        <v>208000</v>
      </c>
      <c r="N119" s="100"/>
      <c r="O119" s="100">
        <v>40500</v>
      </c>
      <c r="P119" s="100"/>
      <c r="Q119" s="100"/>
      <c r="R119" s="100"/>
      <c r="S119" s="100"/>
      <c r="T119" s="100"/>
      <c r="U119" s="86"/>
      <c r="V119" s="100"/>
      <c r="W119" s="100"/>
      <c r="X119" s="100"/>
      <c r="Y119" s="100"/>
      <c r="Z119" s="100"/>
      <c r="AA119" s="185"/>
      <c r="AB119" s="191"/>
      <c r="AC119" s="22" t="e">
        <f>SUM(#REF!+#REF!+#REF!+#REF!)+#REF!</f>
        <v>#REF!</v>
      </c>
      <c r="AD119" s="23" t="e">
        <f>SUM(#REF!+#REF!+#REF!+#REF!)+#REF!</f>
        <v>#REF!</v>
      </c>
      <c r="AE119" s="95"/>
      <c r="AF119" s="95"/>
      <c r="AG119" s="95"/>
      <c r="AH119" s="95"/>
      <c r="AI119" s="95"/>
    </row>
    <row r="120" spans="2:35" ht="18.75" customHeight="1">
      <c r="B120" s="157" t="s">
        <v>160</v>
      </c>
      <c r="C120" s="97" t="s">
        <v>129</v>
      </c>
      <c r="D120" s="98">
        <v>290</v>
      </c>
      <c r="E120" s="167" t="s">
        <v>160</v>
      </c>
      <c r="F120" s="143" t="s">
        <v>129</v>
      </c>
      <c r="G120" s="175">
        <v>290</v>
      </c>
      <c r="H120" s="183">
        <f t="shared" si="14"/>
        <v>0</v>
      </c>
      <c r="I120" s="105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86"/>
      <c r="V120" s="100"/>
      <c r="W120" s="100"/>
      <c r="X120" s="100"/>
      <c r="Y120" s="100"/>
      <c r="Z120" s="100"/>
      <c r="AA120" s="185"/>
      <c r="AB120" s="191"/>
      <c r="AC120" s="22" t="e">
        <f>SUM(#REF!+#REF!+#REF!+#REF!)+#REF!</f>
        <v>#REF!</v>
      </c>
      <c r="AD120" s="23" t="e">
        <f>SUM(#REF!+#REF!+#REF!+#REF!)+#REF!</f>
        <v>#REF!</v>
      </c>
      <c r="AE120" s="95"/>
      <c r="AF120" s="95"/>
      <c r="AG120" s="95"/>
      <c r="AH120" s="95"/>
      <c r="AI120" s="95"/>
    </row>
    <row r="121" spans="2:35" ht="18.75" customHeight="1">
      <c r="B121" s="157" t="s">
        <v>172</v>
      </c>
      <c r="C121" s="97" t="s">
        <v>122</v>
      </c>
      <c r="D121" s="98">
        <v>310</v>
      </c>
      <c r="E121" s="167" t="s">
        <v>172</v>
      </c>
      <c r="F121" s="143" t="s">
        <v>122</v>
      </c>
      <c r="G121" s="175">
        <v>310</v>
      </c>
      <c r="H121" s="183">
        <f t="shared" si="14"/>
        <v>353729</v>
      </c>
      <c r="I121" s="105">
        <v>15000</v>
      </c>
      <c r="J121" s="114">
        <v>338729</v>
      </c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86"/>
      <c r="V121" s="100"/>
      <c r="W121" s="100"/>
      <c r="X121" s="100"/>
      <c r="Y121" s="100"/>
      <c r="Z121" s="100"/>
      <c r="AA121" s="185"/>
      <c r="AB121" s="191"/>
      <c r="AC121" s="22" t="e">
        <f>SUM(#REF!+#REF!+#REF!+#REF!)+#REF!</f>
        <v>#REF!</v>
      </c>
      <c r="AD121" s="23" t="e">
        <f>SUM(#REF!+#REF!+#REF!+#REF!)+#REF!</f>
        <v>#REF!</v>
      </c>
      <c r="AE121" s="95"/>
      <c r="AF121" s="95"/>
      <c r="AG121" s="95"/>
      <c r="AH121" s="95"/>
      <c r="AI121" s="95"/>
    </row>
    <row r="122" spans="2:35" ht="18.75" customHeight="1">
      <c r="B122" s="157" t="s">
        <v>175</v>
      </c>
      <c r="C122" s="97" t="s">
        <v>123</v>
      </c>
      <c r="D122" s="98">
        <v>340</v>
      </c>
      <c r="E122" s="167" t="s">
        <v>175</v>
      </c>
      <c r="F122" s="143" t="s">
        <v>123</v>
      </c>
      <c r="G122" s="175">
        <v>340</v>
      </c>
      <c r="H122" s="183">
        <f t="shared" si="14"/>
        <v>101470</v>
      </c>
      <c r="I122" s="105">
        <v>36000</v>
      </c>
      <c r="J122" s="114">
        <v>65470</v>
      </c>
      <c r="K122" s="100"/>
      <c r="L122" s="100"/>
      <c r="M122" s="114"/>
      <c r="N122" s="100"/>
      <c r="O122" s="100">
        <f aca="true" t="shared" si="29" ref="O122:T122">SUM(O123:O125)</f>
        <v>0</v>
      </c>
      <c r="P122" s="100">
        <f t="shared" si="29"/>
        <v>0</v>
      </c>
      <c r="Q122" s="100">
        <f t="shared" si="29"/>
        <v>0</v>
      </c>
      <c r="R122" s="100">
        <f t="shared" si="29"/>
        <v>0</v>
      </c>
      <c r="S122" s="100">
        <f t="shared" si="29"/>
        <v>0</v>
      </c>
      <c r="T122" s="100">
        <f t="shared" si="29"/>
        <v>0</v>
      </c>
      <c r="U122" s="100">
        <f>SUM(U123:U125)</f>
        <v>0</v>
      </c>
      <c r="V122" s="100">
        <f aca="true" t="shared" si="30" ref="V122:AB122">SUM(V123:V125)</f>
        <v>0</v>
      </c>
      <c r="W122" s="100">
        <f t="shared" si="30"/>
        <v>0</v>
      </c>
      <c r="X122" s="100">
        <f t="shared" si="30"/>
        <v>0</v>
      </c>
      <c r="Y122" s="100">
        <f t="shared" si="30"/>
        <v>0</v>
      </c>
      <c r="Z122" s="100">
        <f t="shared" si="30"/>
        <v>0</v>
      </c>
      <c r="AA122" s="185">
        <f t="shared" si="30"/>
        <v>0</v>
      </c>
      <c r="AB122" s="191">
        <f t="shared" si="30"/>
        <v>0</v>
      </c>
      <c r="AC122" s="22" t="e">
        <f>SUM(#REF!+#REF!+#REF!+#REF!)+#REF!</f>
        <v>#REF!</v>
      </c>
      <c r="AD122" s="23" t="e">
        <f>SUM(#REF!+#REF!+#REF!+#REF!)+#REF!</f>
        <v>#REF!</v>
      </c>
      <c r="AE122" s="95"/>
      <c r="AF122" s="95"/>
      <c r="AG122" s="95"/>
      <c r="AH122" s="95"/>
      <c r="AI122" s="95"/>
    </row>
    <row r="123" spans="2:35" ht="18.75" customHeight="1">
      <c r="B123" s="157"/>
      <c r="C123" s="97" t="s">
        <v>158</v>
      </c>
      <c r="D123" s="98">
        <v>340</v>
      </c>
      <c r="E123" s="167"/>
      <c r="F123" s="143" t="s">
        <v>158</v>
      </c>
      <c r="G123" s="175">
        <v>340</v>
      </c>
      <c r="H123" s="183">
        <f t="shared" si="14"/>
        <v>0</v>
      </c>
      <c r="I123" s="105"/>
      <c r="J123" s="114"/>
      <c r="K123" s="100"/>
      <c r="L123" s="100"/>
      <c r="M123" s="114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85"/>
      <c r="AB123" s="191"/>
      <c r="AC123" s="22" t="e">
        <f>SUM(#REF!+#REF!+#REF!+#REF!)+#REF!</f>
        <v>#REF!</v>
      </c>
      <c r="AD123" s="23" t="e">
        <f>SUM(#REF!+#REF!+#REF!+#REF!)+#REF!</f>
        <v>#REF!</v>
      </c>
      <c r="AE123" s="95"/>
      <c r="AF123" s="95"/>
      <c r="AG123" s="95"/>
      <c r="AH123" s="95"/>
      <c r="AI123" s="95"/>
    </row>
    <row r="124" spans="2:35" ht="18.75" customHeight="1">
      <c r="B124" s="157"/>
      <c r="C124" s="97" t="s">
        <v>159</v>
      </c>
      <c r="D124" s="98">
        <v>340</v>
      </c>
      <c r="E124" s="167"/>
      <c r="F124" s="143" t="s">
        <v>159</v>
      </c>
      <c r="G124" s="175">
        <v>340</v>
      </c>
      <c r="H124" s="183">
        <f t="shared" si="14"/>
        <v>0</v>
      </c>
      <c r="I124" s="105"/>
      <c r="J124" s="114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85"/>
      <c r="AB124" s="191"/>
      <c r="AC124" s="22" t="e">
        <f>SUM(#REF!+#REF!+#REF!+#REF!)+#REF!</f>
        <v>#REF!</v>
      </c>
      <c r="AD124" s="23" t="e">
        <f>SUM(#REF!+#REF!+#REF!+#REF!)+#REF!</f>
        <v>#REF!</v>
      </c>
      <c r="AE124" s="95"/>
      <c r="AF124" s="95"/>
      <c r="AG124" s="95"/>
      <c r="AH124" s="95"/>
      <c r="AI124" s="95"/>
    </row>
    <row r="125" spans="2:35" ht="18.75" customHeight="1">
      <c r="B125" s="157"/>
      <c r="C125" s="97" t="s">
        <v>129</v>
      </c>
      <c r="D125" s="98">
        <v>340</v>
      </c>
      <c r="E125" s="167"/>
      <c r="F125" s="143" t="s">
        <v>129</v>
      </c>
      <c r="G125" s="175">
        <v>340</v>
      </c>
      <c r="H125" s="183">
        <f t="shared" si="14"/>
        <v>0</v>
      </c>
      <c r="I125" s="105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85"/>
      <c r="AB125" s="191"/>
      <c r="AC125" s="22" t="e">
        <f>SUM(#REF!+#REF!+#REF!+#REF!)+#REF!</f>
        <v>#REF!</v>
      </c>
      <c r="AD125" s="23" t="e">
        <f>SUM(#REF!+#REF!+#REF!+#REF!)+#REF!</f>
        <v>#REF!</v>
      </c>
      <c r="AE125" s="95"/>
      <c r="AF125" s="95"/>
      <c r="AG125" s="95"/>
      <c r="AH125" s="95"/>
      <c r="AI125" s="95"/>
    </row>
    <row r="126" spans="2:35" s="31" customFormat="1" ht="18.75" customHeight="1">
      <c r="B126" s="84" t="s">
        <v>33</v>
      </c>
      <c r="C126" s="211" t="s">
        <v>110</v>
      </c>
      <c r="D126" s="134"/>
      <c r="E126" s="168" t="s">
        <v>33</v>
      </c>
      <c r="F126" s="147" t="s">
        <v>110</v>
      </c>
      <c r="G126" s="141"/>
      <c r="H126" s="183">
        <f t="shared" si="14"/>
        <v>804020.89</v>
      </c>
      <c r="I126" s="153">
        <f aca="true" t="shared" si="31" ref="I126:T126">I127+I130+I134</f>
        <v>804020.89</v>
      </c>
      <c r="J126" s="153">
        <f t="shared" si="31"/>
        <v>0</v>
      </c>
      <c r="K126" s="153">
        <f t="shared" si="31"/>
        <v>0</v>
      </c>
      <c r="L126" s="153">
        <f t="shared" si="31"/>
        <v>0</v>
      </c>
      <c r="M126" s="153">
        <f t="shared" si="31"/>
        <v>0</v>
      </c>
      <c r="N126" s="153">
        <f t="shared" si="31"/>
        <v>0</v>
      </c>
      <c r="O126" s="153">
        <f t="shared" si="31"/>
        <v>0</v>
      </c>
      <c r="P126" s="153">
        <f t="shared" si="31"/>
        <v>0</v>
      </c>
      <c r="Q126" s="153">
        <f t="shared" si="31"/>
        <v>0</v>
      </c>
      <c r="R126" s="153">
        <f t="shared" si="31"/>
        <v>0</v>
      </c>
      <c r="S126" s="153">
        <f t="shared" si="31"/>
        <v>0</v>
      </c>
      <c r="T126" s="153">
        <f t="shared" si="31"/>
        <v>0</v>
      </c>
      <c r="U126" s="153">
        <f>U127+U130+U134</f>
        <v>0</v>
      </c>
      <c r="V126" s="153">
        <f aca="true" t="shared" si="32" ref="V126:AB126">V127+V130+V134</f>
        <v>0</v>
      </c>
      <c r="W126" s="153">
        <f t="shared" si="32"/>
        <v>0</v>
      </c>
      <c r="X126" s="153">
        <f t="shared" si="32"/>
        <v>0</v>
      </c>
      <c r="Y126" s="153">
        <f t="shared" si="32"/>
        <v>0</v>
      </c>
      <c r="Z126" s="153">
        <f t="shared" si="32"/>
        <v>0</v>
      </c>
      <c r="AA126" s="188">
        <f t="shared" si="32"/>
        <v>0</v>
      </c>
      <c r="AB126" s="192">
        <f t="shared" si="32"/>
        <v>0</v>
      </c>
      <c r="AC126" s="29" t="e">
        <f>SUM(#REF!+#REF!+#REF!+#REF!)+#REF!</f>
        <v>#REF!</v>
      </c>
      <c r="AD126" s="30" t="e">
        <f>SUM(#REF!+#REF!+#REF!+#REF!)+#REF!</f>
        <v>#REF!</v>
      </c>
      <c r="AE126" s="296"/>
      <c r="AF126" s="296"/>
      <c r="AG126" s="296"/>
      <c r="AH126" s="296"/>
      <c r="AI126" s="296"/>
    </row>
    <row r="127" spans="2:35" ht="18.75" customHeight="1">
      <c r="B127" s="157" t="s">
        <v>34</v>
      </c>
      <c r="C127" s="97" t="s">
        <v>124</v>
      </c>
      <c r="D127" s="98">
        <v>223</v>
      </c>
      <c r="E127" s="167" t="s">
        <v>34</v>
      </c>
      <c r="F127" s="143" t="s">
        <v>124</v>
      </c>
      <c r="G127" s="175">
        <v>223</v>
      </c>
      <c r="H127" s="183">
        <f t="shared" si="14"/>
        <v>413840.67000000004</v>
      </c>
      <c r="I127" s="100">
        <f aca="true" t="shared" si="33" ref="I127:T127">I128+I129</f>
        <v>413840.67000000004</v>
      </c>
      <c r="J127" s="100">
        <f t="shared" si="33"/>
        <v>0</v>
      </c>
      <c r="K127" s="100">
        <f t="shared" si="33"/>
        <v>0</v>
      </c>
      <c r="L127" s="100">
        <f t="shared" si="33"/>
        <v>0</v>
      </c>
      <c r="M127" s="100">
        <f t="shared" si="33"/>
        <v>0</v>
      </c>
      <c r="N127" s="100">
        <f t="shared" si="33"/>
        <v>0</v>
      </c>
      <c r="O127" s="100">
        <f t="shared" si="33"/>
        <v>0</v>
      </c>
      <c r="P127" s="100">
        <f t="shared" si="33"/>
        <v>0</v>
      </c>
      <c r="Q127" s="100">
        <f t="shared" si="33"/>
        <v>0</v>
      </c>
      <c r="R127" s="100">
        <f t="shared" si="33"/>
        <v>0</v>
      </c>
      <c r="S127" s="100">
        <f t="shared" si="33"/>
        <v>0</v>
      </c>
      <c r="T127" s="100">
        <f t="shared" si="33"/>
        <v>0</v>
      </c>
      <c r="U127" s="100">
        <f>U128+U129</f>
        <v>0</v>
      </c>
      <c r="V127" s="100">
        <f aca="true" t="shared" si="34" ref="V127:AB127">V128+V129</f>
        <v>0</v>
      </c>
      <c r="W127" s="100">
        <f t="shared" si="34"/>
        <v>0</v>
      </c>
      <c r="X127" s="100">
        <f t="shared" si="34"/>
        <v>0</v>
      </c>
      <c r="Y127" s="100">
        <f t="shared" si="34"/>
        <v>0</v>
      </c>
      <c r="Z127" s="100">
        <f t="shared" si="34"/>
        <v>0</v>
      </c>
      <c r="AA127" s="185">
        <f t="shared" si="34"/>
        <v>0</v>
      </c>
      <c r="AB127" s="191">
        <f t="shared" si="34"/>
        <v>0</v>
      </c>
      <c r="AC127" s="22" t="e">
        <f>SUM(#REF!+#REF!+#REF!+#REF!)+#REF!</f>
        <v>#REF!</v>
      </c>
      <c r="AD127" s="23" t="e">
        <f>SUM(#REF!+#REF!+#REF!+#REF!)+#REF!</f>
        <v>#REF!</v>
      </c>
      <c r="AE127" s="95"/>
      <c r="AF127" s="95"/>
      <c r="AG127" s="95"/>
      <c r="AH127" s="95"/>
      <c r="AI127" s="95"/>
    </row>
    <row r="128" spans="2:35" ht="18.75" customHeight="1">
      <c r="B128" s="96"/>
      <c r="C128" s="97" t="s">
        <v>109</v>
      </c>
      <c r="D128" s="98">
        <v>223</v>
      </c>
      <c r="E128" s="165"/>
      <c r="F128" s="143" t="s">
        <v>109</v>
      </c>
      <c r="G128" s="175">
        <v>223</v>
      </c>
      <c r="H128" s="183">
        <f t="shared" si="14"/>
        <v>362288.45</v>
      </c>
      <c r="I128" s="105">
        <v>362288.45</v>
      </c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85"/>
      <c r="AB128" s="191"/>
      <c r="AC128" s="22" t="e">
        <f>SUM(#REF!+#REF!+#REF!+#REF!)+#REF!</f>
        <v>#REF!</v>
      </c>
      <c r="AD128" s="23" t="e">
        <f>SUM(#REF!+#REF!+#REF!+#REF!)+#REF!</f>
        <v>#REF!</v>
      </c>
      <c r="AE128" s="95"/>
      <c r="AF128" s="95"/>
      <c r="AG128" s="95"/>
      <c r="AH128" s="95"/>
      <c r="AI128" s="95"/>
    </row>
    <row r="129" spans="2:35" ht="18.75" customHeight="1">
      <c r="B129" s="96"/>
      <c r="C129" s="97" t="s">
        <v>107</v>
      </c>
      <c r="D129" s="98">
        <v>223</v>
      </c>
      <c r="E129" s="165"/>
      <c r="F129" s="143" t="s">
        <v>107</v>
      </c>
      <c r="G129" s="175">
        <v>223</v>
      </c>
      <c r="H129" s="183">
        <f t="shared" si="14"/>
        <v>51552.22</v>
      </c>
      <c r="I129" s="105">
        <v>51552.22</v>
      </c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85"/>
      <c r="AB129" s="191"/>
      <c r="AC129" s="22" t="e">
        <f>SUM(#REF!+#REF!+#REF!+#REF!)+#REF!</f>
        <v>#REF!</v>
      </c>
      <c r="AD129" s="23" t="e">
        <f>SUM(#REF!+#REF!+#REF!+#REF!)+#REF!</f>
        <v>#REF!</v>
      </c>
      <c r="AE129" s="95"/>
      <c r="AF129" s="95"/>
      <c r="AG129" s="95"/>
      <c r="AH129" s="95"/>
      <c r="AI129" s="95"/>
    </row>
    <row r="130" spans="2:35" ht="18.75" customHeight="1">
      <c r="B130" s="157" t="s">
        <v>35</v>
      </c>
      <c r="C130" s="97" t="s">
        <v>125</v>
      </c>
      <c r="D130" s="98">
        <v>290</v>
      </c>
      <c r="E130" s="167" t="s">
        <v>35</v>
      </c>
      <c r="F130" s="143" t="s">
        <v>125</v>
      </c>
      <c r="G130" s="175">
        <v>290</v>
      </c>
      <c r="H130" s="183">
        <f t="shared" si="14"/>
        <v>390180.22</v>
      </c>
      <c r="I130" s="100">
        <f aca="true" t="shared" si="35" ref="I130:T130">SUM(I131:I133)</f>
        <v>390180.22</v>
      </c>
      <c r="J130" s="100">
        <f t="shared" si="35"/>
        <v>0</v>
      </c>
      <c r="K130" s="100">
        <f t="shared" si="35"/>
        <v>0</v>
      </c>
      <c r="L130" s="100">
        <f t="shared" si="35"/>
        <v>0</v>
      </c>
      <c r="M130" s="100">
        <f t="shared" si="35"/>
        <v>0</v>
      </c>
      <c r="N130" s="100">
        <f t="shared" si="35"/>
        <v>0</v>
      </c>
      <c r="O130" s="100">
        <f t="shared" si="35"/>
        <v>0</v>
      </c>
      <c r="P130" s="100">
        <f t="shared" si="35"/>
        <v>0</v>
      </c>
      <c r="Q130" s="100">
        <f t="shared" si="35"/>
        <v>0</v>
      </c>
      <c r="R130" s="100">
        <f t="shared" si="35"/>
        <v>0</v>
      </c>
      <c r="S130" s="100">
        <f t="shared" si="35"/>
        <v>0</v>
      </c>
      <c r="T130" s="100">
        <f t="shared" si="35"/>
        <v>0</v>
      </c>
      <c r="U130" s="100">
        <f>SUM(U131:U133)</f>
        <v>0</v>
      </c>
      <c r="V130" s="100">
        <f aca="true" t="shared" si="36" ref="V130:AB130">SUM(V131:V133)</f>
        <v>0</v>
      </c>
      <c r="W130" s="100">
        <f t="shared" si="36"/>
        <v>0</v>
      </c>
      <c r="X130" s="100">
        <f t="shared" si="36"/>
        <v>0</v>
      </c>
      <c r="Y130" s="100">
        <f t="shared" si="36"/>
        <v>0</v>
      </c>
      <c r="Z130" s="100">
        <f t="shared" si="36"/>
        <v>0</v>
      </c>
      <c r="AA130" s="185">
        <f t="shared" si="36"/>
        <v>0</v>
      </c>
      <c r="AB130" s="191">
        <f t="shared" si="36"/>
        <v>0</v>
      </c>
      <c r="AC130" s="22" t="e">
        <f>SUM(#REF!+#REF!+#REF!+#REF!)+#REF!</f>
        <v>#REF!</v>
      </c>
      <c r="AD130" s="23" t="e">
        <f>SUM(#REF!+#REF!+#REF!+#REF!)+#REF!</f>
        <v>#REF!</v>
      </c>
      <c r="AE130" s="95"/>
      <c r="AF130" s="95"/>
      <c r="AG130" s="95"/>
      <c r="AH130" s="95"/>
      <c r="AI130" s="95"/>
    </row>
    <row r="131" spans="2:35" ht="18.75" customHeight="1">
      <c r="B131" s="157"/>
      <c r="C131" s="97" t="s">
        <v>126</v>
      </c>
      <c r="D131" s="98">
        <v>290</v>
      </c>
      <c r="E131" s="167"/>
      <c r="F131" s="143" t="s">
        <v>126</v>
      </c>
      <c r="G131" s="175">
        <v>290</v>
      </c>
      <c r="H131" s="183">
        <f t="shared" si="14"/>
        <v>267153</v>
      </c>
      <c r="I131" s="105">
        <v>267153</v>
      </c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86"/>
      <c r="V131" s="100"/>
      <c r="W131" s="101"/>
      <c r="X131" s="100"/>
      <c r="Y131" s="100"/>
      <c r="Z131" s="100"/>
      <c r="AA131" s="186"/>
      <c r="AB131" s="191"/>
      <c r="AC131" s="22" t="e">
        <f>SUM(#REF!+#REF!+#REF!+#REF!)+#REF!</f>
        <v>#REF!</v>
      </c>
      <c r="AD131" s="23" t="e">
        <f>SUM(#REF!+#REF!+#REF!+#REF!)+#REF!</f>
        <v>#REF!</v>
      </c>
      <c r="AE131" s="95"/>
      <c r="AF131" s="95"/>
      <c r="AG131" s="95"/>
      <c r="AH131" s="95"/>
      <c r="AI131" s="95"/>
    </row>
    <row r="132" spans="2:35" ht="18.75" customHeight="1">
      <c r="B132" s="157"/>
      <c r="C132" s="97" t="s">
        <v>127</v>
      </c>
      <c r="D132" s="98">
        <v>290</v>
      </c>
      <c r="E132" s="167"/>
      <c r="F132" s="143" t="s">
        <v>127</v>
      </c>
      <c r="G132" s="175">
        <v>290</v>
      </c>
      <c r="H132" s="183">
        <f t="shared" si="14"/>
        <v>121152</v>
      </c>
      <c r="I132" s="105">
        <v>121152</v>
      </c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86"/>
      <c r="V132" s="100"/>
      <c r="W132" s="101"/>
      <c r="X132" s="100"/>
      <c r="Y132" s="100"/>
      <c r="Z132" s="100"/>
      <c r="AA132" s="186"/>
      <c r="AB132" s="191"/>
      <c r="AC132" s="22" t="e">
        <f>SUM(#REF!+#REF!+#REF!+#REF!)+#REF!</f>
        <v>#REF!</v>
      </c>
      <c r="AD132" s="23" t="e">
        <f>SUM(#REF!+#REF!+#REF!+#REF!)+#REF!</f>
        <v>#REF!</v>
      </c>
      <c r="AE132" s="95"/>
      <c r="AF132" s="95"/>
      <c r="AG132" s="95"/>
      <c r="AH132" s="95"/>
      <c r="AI132" s="95"/>
    </row>
    <row r="133" spans="2:35" ht="18.75" customHeight="1">
      <c r="B133" s="157"/>
      <c r="C133" s="97" t="s">
        <v>128</v>
      </c>
      <c r="D133" s="98">
        <v>290</v>
      </c>
      <c r="E133" s="167"/>
      <c r="F133" s="143" t="s">
        <v>128</v>
      </c>
      <c r="G133" s="175">
        <v>290</v>
      </c>
      <c r="H133" s="183">
        <f t="shared" si="14"/>
        <v>1875.22</v>
      </c>
      <c r="I133" s="105">
        <v>1875.22</v>
      </c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86"/>
      <c r="V133" s="100"/>
      <c r="W133" s="101"/>
      <c r="X133" s="100"/>
      <c r="Y133" s="100"/>
      <c r="Z133" s="100"/>
      <c r="AA133" s="186"/>
      <c r="AB133" s="191"/>
      <c r="AC133" s="22" t="e">
        <f>SUM(#REF!+#REF!+#REF!+#REF!)+#REF!</f>
        <v>#REF!</v>
      </c>
      <c r="AD133" s="23" t="e">
        <f>SUM(#REF!+#REF!+#REF!+#REF!)+#REF!</f>
        <v>#REF!</v>
      </c>
      <c r="AE133" s="95"/>
      <c r="AF133" s="95"/>
      <c r="AG133" s="95"/>
      <c r="AH133" s="95"/>
      <c r="AI133" s="95"/>
    </row>
    <row r="134" spans="2:35" ht="18.75" customHeight="1" thickBot="1">
      <c r="B134" s="157" t="s">
        <v>36</v>
      </c>
      <c r="C134" s="97" t="s">
        <v>121</v>
      </c>
      <c r="D134" s="98">
        <v>225</v>
      </c>
      <c r="E134" s="167" t="s">
        <v>36</v>
      </c>
      <c r="F134" s="143" t="s">
        <v>121</v>
      </c>
      <c r="G134" s="175">
        <v>225</v>
      </c>
      <c r="H134" s="183">
        <f t="shared" si="14"/>
        <v>0</v>
      </c>
      <c r="I134" s="91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86"/>
      <c r="V134" s="100"/>
      <c r="W134" s="101"/>
      <c r="X134" s="100"/>
      <c r="Y134" s="100"/>
      <c r="Z134" s="100"/>
      <c r="AA134" s="186"/>
      <c r="AB134" s="191"/>
      <c r="AC134" s="22" t="e">
        <f>SUM(#REF!+#REF!+#REF!+#REF!)+#REF!</f>
        <v>#REF!</v>
      </c>
      <c r="AD134" s="23" t="e">
        <f>SUM(#REF!+#REF!+#REF!+#REF!)+#REF!</f>
        <v>#REF!</v>
      </c>
      <c r="AE134" s="95"/>
      <c r="AF134" s="95"/>
      <c r="AG134" s="95"/>
      <c r="AH134" s="95"/>
      <c r="AI134" s="95"/>
    </row>
    <row r="135" spans="2:35" s="107" customFormat="1" ht="18.75" customHeight="1" hidden="1" thickBot="1">
      <c r="B135" s="241"/>
      <c r="C135" s="261" t="s">
        <v>386</v>
      </c>
      <c r="D135" s="243"/>
      <c r="E135" s="244"/>
      <c r="F135" s="245"/>
      <c r="G135" s="246"/>
      <c r="H135" s="230">
        <f t="shared" si="14"/>
        <v>0</v>
      </c>
      <c r="I135" s="262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116"/>
      <c r="V135" s="248"/>
      <c r="W135" s="249"/>
      <c r="X135" s="248"/>
      <c r="Y135" s="248"/>
      <c r="Z135" s="248"/>
      <c r="AA135" s="250"/>
      <c r="AB135" s="251"/>
      <c r="AC135" s="108"/>
      <c r="AD135" s="109"/>
      <c r="AE135" s="95"/>
      <c r="AF135" s="95"/>
      <c r="AG135" s="95"/>
      <c r="AH135" s="95"/>
      <c r="AI135" s="95"/>
    </row>
    <row r="136" spans="2:35" s="62" customFormat="1" ht="37.5" customHeight="1" thickBot="1">
      <c r="B136" s="270" t="s">
        <v>37</v>
      </c>
      <c r="C136" s="271" t="s">
        <v>9</v>
      </c>
      <c r="D136" s="132"/>
      <c r="E136" s="272" t="s">
        <v>37</v>
      </c>
      <c r="F136" s="235" t="s">
        <v>9</v>
      </c>
      <c r="G136" s="236"/>
      <c r="H136" s="85">
        <f t="shared" si="14"/>
        <v>1380343.25</v>
      </c>
      <c r="I136" s="273">
        <f>I137+I202+I207+I213+I219+I225+I241+I256+I265+I270+I295+I310+I313+I315+I318+I325+I329+I340+I360+I378+I397+I331</f>
        <v>1366851.55</v>
      </c>
      <c r="J136" s="274">
        <f aca="true" t="shared" si="37" ref="J136:O136">J137+J202+J207+J213+J219+J225+J241+J256+J265+J270+J295+J310+J313+J315+J318+J325+J329+J340+J360+J378+J397</f>
        <v>0</v>
      </c>
      <c r="K136" s="274">
        <f t="shared" si="37"/>
        <v>0</v>
      </c>
      <c r="L136" s="274">
        <f t="shared" si="37"/>
        <v>0</v>
      </c>
      <c r="M136" s="274">
        <f t="shared" si="37"/>
        <v>0</v>
      </c>
      <c r="N136" s="274">
        <f t="shared" si="37"/>
        <v>0</v>
      </c>
      <c r="O136" s="274">
        <f t="shared" si="37"/>
        <v>0</v>
      </c>
      <c r="P136" s="274">
        <f>P137+P202+P207+P213+P219+P225+P241+P256+P265+P270+P295+P310+P313+P315+P318+P325+P329+P340+P360+P378+P397+P333</f>
        <v>0</v>
      </c>
      <c r="Q136" s="274">
        <f>Q137+Q202+Q207+Q213+Q219+Q225+Q241+Q256+Q265+Q270+Q295+Q310+Q313+Q315+Q318+Q325+Q329+Q340+Q360+Q378+Q397</f>
        <v>0</v>
      </c>
      <c r="R136" s="274">
        <f>R137+R202+R207+R213+R219+R225+R241+R256+R265+R270+R295+R310+R313+R315+R318+R325+R329+R340+R360+R378+R397</f>
        <v>0</v>
      </c>
      <c r="S136" s="302">
        <f>S137+S202+S207+S213+S219+S225+S241+S256+S265+S270+S295+S310+S313+S315+S318+S325+S329+S340+S360+S378+S397</f>
        <v>13491.7</v>
      </c>
      <c r="T136" s="274">
        <f>T137+T202+T207+T213+T219+T225+T241+T256+T265+T270+T295+T310+T313+T315+T318+T325+T329+T340+T360+T378+T397</f>
        <v>0</v>
      </c>
      <c r="U136" s="274">
        <f>U137+U202+U207+U213+U219+U225+U241+U256+U265+U270+U295+U310+U313+U315+U318+U325+U329+U340+U360+U378+U397</f>
        <v>3237804</v>
      </c>
      <c r="V136" s="274">
        <f aca="true" t="shared" si="38" ref="V136:AA136">V137+V202+V207+V213+V219+V225+V241+V256+V265+V270+V295+V310+V313+V315+V318+V325+V329+V340+V360+V378+V397</f>
        <v>0</v>
      </c>
      <c r="W136" s="274">
        <f t="shared" si="38"/>
        <v>0</v>
      </c>
      <c r="X136" s="274">
        <f t="shared" si="38"/>
        <v>0</v>
      </c>
      <c r="Y136" s="274">
        <f t="shared" si="38"/>
        <v>0</v>
      </c>
      <c r="Z136" s="274">
        <f t="shared" si="38"/>
        <v>0</v>
      </c>
      <c r="AA136" s="275">
        <f t="shared" si="38"/>
        <v>0</v>
      </c>
      <c r="AB136" s="276">
        <v>0</v>
      </c>
      <c r="AC136" s="60" t="e">
        <f>SUM(#REF!+#REF!+#REF!+#REF!)+#REF!</f>
        <v>#REF!</v>
      </c>
      <c r="AD136" s="61" t="e">
        <f>SUM(#REF!+#REF!+#REF!+#REF!)+#REF!</f>
        <v>#REF!</v>
      </c>
      <c r="AE136" s="296"/>
      <c r="AF136" s="296"/>
      <c r="AG136" s="296"/>
      <c r="AH136" s="296"/>
      <c r="AI136" s="296"/>
    </row>
    <row r="137" spans="2:35" s="31" customFormat="1" ht="35.25" customHeight="1">
      <c r="B137" s="263" t="s">
        <v>38</v>
      </c>
      <c r="C137" s="257" t="s">
        <v>367</v>
      </c>
      <c r="D137" s="219"/>
      <c r="E137" s="264" t="s">
        <v>38</v>
      </c>
      <c r="F137" s="265" t="s">
        <v>277</v>
      </c>
      <c r="G137" s="204"/>
      <c r="H137" s="102">
        <f t="shared" si="14"/>
        <v>1357779.55</v>
      </c>
      <c r="I137" s="266">
        <f aca="true" t="shared" si="39" ref="I137:T137">I138+I141+I151+I171+I175+I191</f>
        <v>1357779.55</v>
      </c>
      <c r="J137" s="267">
        <f t="shared" si="39"/>
        <v>0</v>
      </c>
      <c r="K137" s="267">
        <f t="shared" si="39"/>
        <v>0</v>
      </c>
      <c r="L137" s="267">
        <f t="shared" si="39"/>
        <v>0</v>
      </c>
      <c r="M137" s="267">
        <f t="shared" si="39"/>
        <v>0</v>
      </c>
      <c r="N137" s="267">
        <f t="shared" si="39"/>
        <v>0</v>
      </c>
      <c r="O137" s="267">
        <f t="shared" si="39"/>
        <v>0</v>
      </c>
      <c r="P137" s="267">
        <f t="shared" si="39"/>
        <v>0</v>
      </c>
      <c r="Q137" s="267">
        <f t="shared" si="39"/>
        <v>0</v>
      </c>
      <c r="R137" s="267">
        <f t="shared" si="39"/>
        <v>0</v>
      </c>
      <c r="S137" s="267">
        <f t="shared" si="39"/>
        <v>0</v>
      </c>
      <c r="T137" s="267">
        <f t="shared" si="39"/>
        <v>0</v>
      </c>
      <c r="U137" s="267">
        <f>U138+U141+U151+U171+U175+U191</f>
        <v>0</v>
      </c>
      <c r="V137" s="267">
        <f aca="true" t="shared" si="40" ref="V137:AB137">V138+V141+V151+V171+V175+V191</f>
        <v>0</v>
      </c>
      <c r="W137" s="267">
        <f t="shared" si="40"/>
        <v>0</v>
      </c>
      <c r="X137" s="267">
        <f t="shared" si="40"/>
        <v>0</v>
      </c>
      <c r="Y137" s="267">
        <f t="shared" si="40"/>
        <v>0</v>
      </c>
      <c r="Z137" s="267">
        <f t="shared" si="40"/>
        <v>0</v>
      </c>
      <c r="AA137" s="268">
        <f t="shared" si="40"/>
        <v>0</v>
      </c>
      <c r="AB137" s="269">
        <f t="shared" si="40"/>
        <v>0</v>
      </c>
      <c r="AC137" s="29" t="e">
        <f>SUM(#REF!+#REF!+#REF!+#REF!)+#REF!</f>
        <v>#REF!</v>
      </c>
      <c r="AD137" s="30" t="e">
        <f>SUM(#REF!+#REF!+#REF!+#REF!)+#REF!</f>
        <v>#REF!</v>
      </c>
      <c r="AE137" s="296"/>
      <c r="AF137" s="296"/>
      <c r="AG137" s="296"/>
      <c r="AH137" s="296"/>
      <c r="AI137" s="296"/>
    </row>
    <row r="138" spans="2:35" s="17" customFormat="1" ht="19.5" customHeight="1">
      <c r="B138" s="158" t="s">
        <v>33</v>
      </c>
      <c r="C138" s="213" t="s">
        <v>290</v>
      </c>
      <c r="D138" s="220"/>
      <c r="E138" s="169" t="s">
        <v>33</v>
      </c>
      <c r="F138" s="148" t="s">
        <v>290</v>
      </c>
      <c r="G138" s="176"/>
      <c r="H138" s="183">
        <f t="shared" si="14"/>
        <v>0</v>
      </c>
      <c r="I138" s="110">
        <f aca="true" t="shared" si="41" ref="I138:T138">SUM(I139:I140)</f>
        <v>0</v>
      </c>
      <c r="J138" s="86">
        <f t="shared" si="41"/>
        <v>0</v>
      </c>
      <c r="K138" s="86">
        <f t="shared" si="41"/>
        <v>0</v>
      </c>
      <c r="L138" s="86">
        <f t="shared" si="41"/>
        <v>0</v>
      </c>
      <c r="M138" s="86">
        <f t="shared" si="41"/>
        <v>0</v>
      </c>
      <c r="N138" s="86">
        <f t="shared" si="41"/>
        <v>0</v>
      </c>
      <c r="O138" s="86">
        <f t="shared" si="41"/>
        <v>0</v>
      </c>
      <c r="P138" s="86">
        <f t="shared" si="41"/>
        <v>0</v>
      </c>
      <c r="Q138" s="86">
        <f t="shared" si="41"/>
        <v>0</v>
      </c>
      <c r="R138" s="86">
        <f t="shared" si="41"/>
        <v>0</v>
      </c>
      <c r="S138" s="86">
        <f t="shared" si="41"/>
        <v>0</v>
      </c>
      <c r="T138" s="86">
        <f t="shared" si="41"/>
        <v>0</v>
      </c>
      <c r="U138" s="86">
        <f>SUM(U139:U140)</f>
        <v>0</v>
      </c>
      <c r="V138" s="86">
        <f aca="true" t="shared" si="42" ref="V138:AB138">SUM(V139:V140)</f>
        <v>0</v>
      </c>
      <c r="W138" s="86">
        <f t="shared" si="42"/>
        <v>0</v>
      </c>
      <c r="X138" s="86">
        <f t="shared" si="42"/>
        <v>0</v>
      </c>
      <c r="Y138" s="86">
        <f t="shared" si="42"/>
        <v>0</v>
      </c>
      <c r="Z138" s="86">
        <f t="shared" si="42"/>
        <v>0</v>
      </c>
      <c r="AA138" s="127">
        <f t="shared" si="42"/>
        <v>0</v>
      </c>
      <c r="AB138" s="183">
        <f t="shared" si="42"/>
        <v>0</v>
      </c>
      <c r="AC138" s="24" t="e">
        <f>SUM(#REF!+#REF!+#REF!+#REF!)+#REF!</f>
        <v>#REF!</v>
      </c>
      <c r="AD138" s="25" t="e">
        <f>SUM(#REF!+#REF!+#REF!+#REF!)+#REF!</f>
        <v>#REF!</v>
      </c>
      <c r="AE138" s="133"/>
      <c r="AF138" s="133"/>
      <c r="AG138" s="133"/>
      <c r="AH138" s="133"/>
      <c r="AI138" s="133"/>
    </row>
    <row r="139" spans="2:35" s="31" customFormat="1" ht="19.5" customHeight="1">
      <c r="B139" s="157"/>
      <c r="C139" s="115" t="s">
        <v>290</v>
      </c>
      <c r="D139" s="98">
        <v>225</v>
      </c>
      <c r="E139" s="167"/>
      <c r="F139" s="144" t="s">
        <v>290</v>
      </c>
      <c r="G139" s="175">
        <v>225</v>
      </c>
      <c r="H139" s="183">
        <f t="shared" si="14"/>
        <v>0</v>
      </c>
      <c r="I139" s="182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85"/>
      <c r="AB139" s="191"/>
      <c r="AC139" s="22" t="e">
        <f>SUM(#REF!+#REF!+#REF!+#REF!)+#REF!</f>
        <v>#REF!</v>
      </c>
      <c r="AD139" s="23" t="e">
        <f>SUM(#REF!+#REF!+#REF!+#REF!)+#REF!</f>
        <v>#REF!</v>
      </c>
      <c r="AE139" s="296"/>
      <c r="AF139" s="296"/>
      <c r="AG139" s="296"/>
      <c r="AH139" s="296"/>
      <c r="AI139" s="296"/>
    </row>
    <row r="140" spans="2:35" s="31" customFormat="1" ht="19.5" customHeight="1">
      <c r="B140" s="157"/>
      <c r="C140" s="115" t="s">
        <v>290</v>
      </c>
      <c r="D140" s="98">
        <v>226</v>
      </c>
      <c r="E140" s="167"/>
      <c r="F140" s="144" t="s">
        <v>290</v>
      </c>
      <c r="G140" s="175">
        <v>226</v>
      </c>
      <c r="H140" s="183">
        <f t="shared" si="14"/>
        <v>0</v>
      </c>
      <c r="I140" s="182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85"/>
      <c r="AB140" s="191"/>
      <c r="AC140" s="22" t="e">
        <f>SUM(#REF!+#REF!+#REF!+#REF!)+#REF!</f>
        <v>#REF!</v>
      </c>
      <c r="AD140" s="23" t="e">
        <f>SUM(#REF!+#REF!+#REF!+#REF!)+#REF!</f>
        <v>#REF!</v>
      </c>
      <c r="AE140" s="296"/>
      <c r="AF140" s="296"/>
      <c r="AG140" s="296"/>
      <c r="AH140" s="296"/>
      <c r="AI140" s="296"/>
    </row>
    <row r="141" spans="2:35" s="17" customFormat="1" ht="19.5" customHeight="1">
      <c r="B141" s="158" t="s">
        <v>292</v>
      </c>
      <c r="C141" s="213" t="s">
        <v>293</v>
      </c>
      <c r="D141" s="220"/>
      <c r="E141" s="169" t="s">
        <v>292</v>
      </c>
      <c r="F141" s="148" t="s">
        <v>293</v>
      </c>
      <c r="G141" s="176"/>
      <c r="H141" s="183">
        <f t="shared" si="14"/>
        <v>932094.55</v>
      </c>
      <c r="I141" s="110">
        <f aca="true" t="shared" si="43" ref="I141:T141">SUM(I142:I150)</f>
        <v>932094.55</v>
      </c>
      <c r="J141" s="86">
        <f t="shared" si="43"/>
        <v>0</v>
      </c>
      <c r="K141" s="86">
        <f t="shared" si="43"/>
        <v>0</v>
      </c>
      <c r="L141" s="86">
        <f t="shared" si="43"/>
        <v>0</v>
      </c>
      <c r="M141" s="86">
        <f t="shared" si="43"/>
        <v>0</v>
      </c>
      <c r="N141" s="86">
        <f t="shared" si="43"/>
        <v>0</v>
      </c>
      <c r="O141" s="86">
        <f t="shared" si="43"/>
        <v>0</v>
      </c>
      <c r="P141" s="86">
        <f t="shared" si="43"/>
        <v>0</v>
      </c>
      <c r="Q141" s="86">
        <f t="shared" si="43"/>
        <v>0</v>
      </c>
      <c r="R141" s="86">
        <f t="shared" si="43"/>
        <v>0</v>
      </c>
      <c r="S141" s="86">
        <f t="shared" si="43"/>
        <v>0</v>
      </c>
      <c r="T141" s="86">
        <f t="shared" si="43"/>
        <v>0</v>
      </c>
      <c r="U141" s="86">
        <f>SUM(U142:U150)</f>
        <v>0</v>
      </c>
      <c r="V141" s="86">
        <f aca="true" t="shared" si="44" ref="V141:AB141">SUM(V142:V150)</f>
        <v>0</v>
      </c>
      <c r="W141" s="86">
        <f t="shared" si="44"/>
        <v>0</v>
      </c>
      <c r="X141" s="86">
        <f t="shared" si="44"/>
        <v>0</v>
      </c>
      <c r="Y141" s="86">
        <f t="shared" si="44"/>
        <v>0</v>
      </c>
      <c r="Z141" s="86">
        <f t="shared" si="44"/>
        <v>0</v>
      </c>
      <c r="AA141" s="127">
        <f t="shared" si="44"/>
        <v>0</v>
      </c>
      <c r="AB141" s="183">
        <f t="shared" si="44"/>
        <v>0</v>
      </c>
      <c r="AC141" s="24" t="e">
        <f>SUM(#REF!+#REF!+#REF!+#REF!)+#REF!</f>
        <v>#REF!</v>
      </c>
      <c r="AD141" s="25" t="e">
        <f>SUM(#REF!+#REF!+#REF!+#REF!)+#REF!</f>
        <v>#REF!</v>
      </c>
      <c r="AE141" s="133"/>
      <c r="AF141" s="133"/>
      <c r="AG141" s="133"/>
      <c r="AH141" s="133"/>
      <c r="AI141" s="133"/>
    </row>
    <row r="142" spans="2:35" s="31" customFormat="1" ht="19.5" customHeight="1">
      <c r="B142" s="306" t="s">
        <v>291</v>
      </c>
      <c r="C142" s="115" t="s">
        <v>294</v>
      </c>
      <c r="D142" s="98">
        <v>225</v>
      </c>
      <c r="E142" s="167" t="s">
        <v>291</v>
      </c>
      <c r="F142" s="144" t="s">
        <v>294</v>
      </c>
      <c r="G142" s="175">
        <v>225</v>
      </c>
      <c r="H142" s="183">
        <f t="shared" si="14"/>
        <v>633843.14</v>
      </c>
      <c r="I142" s="182">
        <v>633843.14</v>
      </c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86"/>
      <c r="V142" s="100"/>
      <c r="W142" s="100"/>
      <c r="X142" s="100"/>
      <c r="Y142" s="100"/>
      <c r="Z142" s="100"/>
      <c r="AA142" s="185"/>
      <c r="AB142" s="191"/>
      <c r="AC142" s="22" t="e">
        <f>SUM(#REF!+#REF!+#REF!+#REF!)+#REF!</f>
        <v>#REF!</v>
      </c>
      <c r="AD142" s="23" t="e">
        <f>SUM(#REF!+#REF!+#REF!+#REF!)+#REF!</f>
        <v>#REF!</v>
      </c>
      <c r="AE142" s="296"/>
      <c r="AF142" s="296"/>
      <c r="AG142" s="296"/>
      <c r="AH142" s="296"/>
      <c r="AI142" s="296"/>
    </row>
    <row r="143" spans="2:35" s="31" customFormat="1" ht="19.5" customHeight="1">
      <c r="B143" s="306"/>
      <c r="C143" s="115" t="s">
        <v>294</v>
      </c>
      <c r="D143" s="98">
        <v>290</v>
      </c>
      <c r="E143" s="167"/>
      <c r="F143" s="144"/>
      <c r="G143" s="175"/>
      <c r="H143" s="183">
        <f aca="true" t="shared" si="45" ref="H143:H206">I143+J143+K143+L143+M143+N143+O143+P143+Q143+R143+S143+T143+V143+W143+X143+Y143+Z143+AA143+AB143</f>
        <v>0</v>
      </c>
      <c r="I143" s="182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86"/>
      <c r="V143" s="100"/>
      <c r="W143" s="100"/>
      <c r="X143" s="100"/>
      <c r="Y143" s="100"/>
      <c r="Z143" s="100"/>
      <c r="AA143" s="185"/>
      <c r="AB143" s="191"/>
      <c r="AC143" s="22"/>
      <c r="AD143" s="23"/>
      <c r="AE143" s="296"/>
      <c r="AF143" s="296"/>
      <c r="AG143" s="296"/>
      <c r="AH143" s="296"/>
      <c r="AI143" s="296"/>
    </row>
    <row r="144" spans="2:35" s="31" customFormat="1" ht="19.5" customHeight="1">
      <c r="B144" s="306"/>
      <c r="C144" s="97" t="s">
        <v>152</v>
      </c>
      <c r="D144" s="98">
        <v>226</v>
      </c>
      <c r="E144" s="167"/>
      <c r="F144" s="144"/>
      <c r="G144" s="175">
        <v>226</v>
      </c>
      <c r="H144" s="183">
        <f t="shared" si="45"/>
        <v>0</v>
      </c>
      <c r="I144" s="105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86"/>
      <c r="V144" s="100"/>
      <c r="W144" s="100"/>
      <c r="X144" s="100"/>
      <c r="Y144" s="100"/>
      <c r="Z144" s="100"/>
      <c r="AA144" s="185"/>
      <c r="AB144" s="191"/>
      <c r="AC144" s="22" t="e">
        <f>SUM(#REF!+#REF!+#REF!+#REF!)+#REF!</f>
        <v>#REF!</v>
      </c>
      <c r="AD144" s="23" t="e">
        <f>SUM(#REF!+#REF!+#REF!+#REF!)+#REF!</f>
        <v>#REF!</v>
      </c>
      <c r="AE144" s="296"/>
      <c r="AF144" s="296"/>
      <c r="AG144" s="296"/>
      <c r="AH144" s="296"/>
      <c r="AI144" s="296"/>
    </row>
    <row r="145" spans="2:35" s="31" customFormat="1" ht="19.5" customHeight="1">
      <c r="B145" s="157" t="s">
        <v>295</v>
      </c>
      <c r="C145" s="115" t="s">
        <v>296</v>
      </c>
      <c r="D145" s="98">
        <v>340</v>
      </c>
      <c r="E145" s="167" t="s">
        <v>295</v>
      </c>
      <c r="F145" s="144" t="s">
        <v>296</v>
      </c>
      <c r="G145" s="175">
        <v>340</v>
      </c>
      <c r="H145" s="183">
        <f t="shared" si="45"/>
        <v>0</v>
      </c>
      <c r="I145" s="182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86"/>
      <c r="V145" s="100"/>
      <c r="W145" s="100"/>
      <c r="X145" s="100"/>
      <c r="Y145" s="100"/>
      <c r="Z145" s="100"/>
      <c r="AA145" s="185"/>
      <c r="AB145" s="191"/>
      <c r="AC145" s="22" t="e">
        <f>SUM(#REF!+#REF!+#REF!+#REF!)+#REF!</f>
        <v>#REF!</v>
      </c>
      <c r="AD145" s="23" t="e">
        <f>SUM(#REF!+#REF!+#REF!+#REF!)+#REF!</f>
        <v>#REF!</v>
      </c>
      <c r="AE145" s="296"/>
      <c r="AF145" s="296"/>
      <c r="AG145" s="296"/>
      <c r="AH145" s="296"/>
      <c r="AI145" s="296"/>
    </row>
    <row r="146" spans="2:35" s="31" customFormat="1" ht="19.5" customHeight="1">
      <c r="B146" s="157" t="s">
        <v>297</v>
      </c>
      <c r="C146" s="115" t="s">
        <v>147</v>
      </c>
      <c r="D146" s="98">
        <v>310</v>
      </c>
      <c r="E146" s="167" t="s">
        <v>297</v>
      </c>
      <c r="F146" s="144" t="s">
        <v>147</v>
      </c>
      <c r="G146" s="175">
        <v>310</v>
      </c>
      <c r="H146" s="183">
        <f t="shared" si="45"/>
        <v>298251.41</v>
      </c>
      <c r="I146" s="182">
        <v>298251.41</v>
      </c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86"/>
      <c r="V146" s="100"/>
      <c r="W146" s="100"/>
      <c r="X146" s="100"/>
      <c r="Y146" s="100"/>
      <c r="Z146" s="100"/>
      <c r="AA146" s="185"/>
      <c r="AB146" s="191"/>
      <c r="AC146" s="22" t="e">
        <f>SUM(#REF!+#REF!+#REF!+#REF!)+#REF!</f>
        <v>#REF!</v>
      </c>
      <c r="AD146" s="23" t="e">
        <f>SUM(#REF!+#REF!+#REF!+#REF!)+#REF!</f>
        <v>#REF!</v>
      </c>
      <c r="AE146" s="296"/>
      <c r="AF146" s="296"/>
      <c r="AG146" s="296"/>
      <c r="AH146" s="296"/>
      <c r="AI146" s="296"/>
    </row>
    <row r="147" spans="2:35" s="31" customFormat="1" ht="30" customHeight="1">
      <c r="B147" s="306" t="s">
        <v>298</v>
      </c>
      <c r="C147" s="307" t="s">
        <v>387</v>
      </c>
      <c r="D147" s="98">
        <v>225</v>
      </c>
      <c r="E147" s="167" t="s">
        <v>298</v>
      </c>
      <c r="F147" s="144" t="s">
        <v>299</v>
      </c>
      <c r="G147" s="175">
        <v>226</v>
      </c>
      <c r="H147" s="183">
        <f t="shared" si="45"/>
        <v>0</v>
      </c>
      <c r="I147" s="182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86"/>
      <c r="V147" s="100"/>
      <c r="W147" s="100"/>
      <c r="X147" s="100"/>
      <c r="Y147" s="100"/>
      <c r="Z147" s="100"/>
      <c r="AA147" s="185"/>
      <c r="AB147" s="191"/>
      <c r="AC147" s="22" t="e">
        <f>SUM(#REF!+#REF!+#REF!+#REF!)+#REF!</f>
        <v>#REF!</v>
      </c>
      <c r="AD147" s="23" t="e">
        <f>SUM(#REF!+#REF!+#REF!+#REF!)+#REF!</f>
        <v>#REF!</v>
      </c>
      <c r="AE147" s="296"/>
      <c r="AF147" s="296"/>
      <c r="AG147" s="296"/>
      <c r="AH147" s="296"/>
      <c r="AI147" s="296"/>
    </row>
    <row r="148" spans="2:35" s="31" customFormat="1" ht="26.25" customHeight="1">
      <c r="B148" s="306"/>
      <c r="C148" s="307"/>
      <c r="D148" s="98">
        <v>226</v>
      </c>
      <c r="E148" s="167"/>
      <c r="F148" s="144"/>
      <c r="G148" s="175"/>
      <c r="H148" s="183">
        <f t="shared" si="45"/>
        <v>0</v>
      </c>
      <c r="I148" s="182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86"/>
      <c r="V148" s="100"/>
      <c r="W148" s="100"/>
      <c r="X148" s="100"/>
      <c r="Y148" s="100"/>
      <c r="Z148" s="100"/>
      <c r="AA148" s="185"/>
      <c r="AB148" s="191"/>
      <c r="AC148" s="22"/>
      <c r="AD148" s="23"/>
      <c r="AE148" s="296"/>
      <c r="AF148" s="296"/>
      <c r="AG148" s="296"/>
      <c r="AH148" s="296"/>
      <c r="AI148" s="296"/>
    </row>
    <row r="149" spans="2:35" s="31" customFormat="1" ht="20.25" customHeight="1">
      <c r="B149" s="306"/>
      <c r="C149" s="307"/>
      <c r="D149" s="98">
        <v>340</v>
      </c>
      <c r="E149" s="167" t="s">
        <v>359</v>
      </c>
      <c r="F149" s="144" t="s">
        <v>299</v>
      </c>
      <c r="G149" s="175">
        <v>227</v>
      </c>
      <c r="H149" s="183">
        <f t="shared" si="45"/>
        <v>0</v>
      </c>
      <c r="I149" s="182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86"/>
      <c r="V149" s="100"/>
      <c r="W149" s="100"/>
      <c r="X149" s="100"/>
      <c r="Y149" s="100"/>
      <c r="Z149" s="100"/>
      <c r="AA149" s="185"/>
      <c r="AB149" s="191"/>
      <c r="AC149" s="22"/>
      <c r="AD149" s="23"/>
      <c r="AE149" s="296"/>
      <c r="AF149" s="296"/>
      <c r="AG149" s="296"/>
      <c r="AH149" s="296"/>
      <c r="AI149" s="296"/>
    </row>
    <row r="150" spans="2:35" s="31" customFormat="1" ht="45.75" customHeight="1">
      <c r="B150" s="157" t="s">
        <v>359</v>
      </c>
      <c r="C150" s="115" t="s">
        <v>388</v>
      </c>
      <c r="D150" s="98">
        <v>310</v>
      </c>
      <c r="E150" s="167" t="s">
        <v>300</v>
      </c>
      <c r="F150" s="144" t="s">
        <v>301</v>
      </c>
      <c r="G150" s="175">
        <v>340</v>
      </c>
      <c r="H150" s="183">
        <f t="shared" si="45"/>
        <v>0</v>
      </c>
      <c r="I150" s="91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86"/>
      <c r="V150" s="100"/>
      <c r="W150" s="100"/>
      <c r="X150" s="100"/>
      <c r="Y150" s="100"/>
      <c r="Z150" s="100"/>
      <c r="AA150" s="185"/>
      <c r="AB150" s="191"/>
      <c r="AC150" s="22" t="e">
        <f>SUM(#REF!+#REF!+#REF!+#REF!)+#REF!</f>
        <v>#REF!</v>
      </c>
      <c r="AD150" s="23" t="e">
        <f>SUM(#REF!+#REF!+#REF!+#REF!)+#REF!</f>
        <v>#REF!</v>
      </c>
      <c r="AE150" s="296"/>
      <c r="AF150" s="296"/>
      <c r="AG150" s="296"/>
      <c r="AH150" s="296"/>
      <c r="AI150" s="296"/>
    </row>
    <row r="151" spans="2:35" s="17" customFormat="1" ht="19.5" customHeight="1">
      <c r="B151" s="158" t="s">
        <v>302</v>
      </c>
      <c r="C151" s="213" t="s">
        <v>303</v>
      </c>
      <c r="D151" s="220"/>
      <c r="E151" s="169" t="s">
        <v>302</v>
      </c>
      <c r="F151" s="148" t="s">
        <v>303</v>
      </c>
      <c r="G151" s="176"/>
      <c r="H151" s="183">
        <f t="shared" si="45"/>
        <v>399813</v>
      </c>
      <c r="I151" s="110">
        <f>SUM(I152:I170)</f>
        <v>399813</v>
      </c>
      <c r="J151" s="86">
        <f aca="true" t="shared" si="46" ref="J151:U151">SUM(J152:J168)</f>
        <v>0</v>
      </c>
      <c r="K151" s="86">
        <f t="shared" si="46"/>
        <v>0</v>
      </c>
      <c r="L151" s="86">
        <f t="shared" si="46"/>
        <v>0</v>
      </c>
      <c r="M151" s="86">
        <f t="shared" si="46"/>
        <v>0</v>
      </c>
      <c r="N151" s="86">
        <f t="shared" si="46"/>
        <v>0</v>
      </c>
      <c r="O151" s="86">
        <f t="shared" si="46"/>
        <v>0</v>
      </c>
      <c r="P151" s="86">
        <f t="shared" si="46"/>
        <v>0</v>
      </c>
      <c r="Q151" s="86">
        <f t="shared" si="46"/>
        <v>0</v>
      </c>
      <c r="R151" s="86">
        <f t="shared" si="46"/>
        <v>0</v>
      </c>
      <c r="S151" s="86">
        <f t="shared" si="46"/>
        <v>0</v>
      </c>
      <c r="T151" s="86">
        <f t="shared" si="46"/>
        <v>0</v>
      </c>
      <c r="U151" s="86">
        <f t="shared" si="46"/>
        <v>0</v>
      </c>
      <c r="V151" s="86">
        <f aca="true" t="shared" si="47" ref="V151:AB151">SUM(V152:V168)</f>
        <v>0</v>
      </c>
      <c r="W151" s="86">
        <f t="shared" si="47"/>
        <v>0</v>
      </c>
      <c r="X151" s="86">
        <f t="shared" si="47"/>
        <v>0</v>
      </c>
      <c r="Y151" s="86">
        <f t="shared" si="47"/>
        <v>0</v>
      </c>
      <c r="Z151" s="86">
        <f t="shared" si="47"/>
        <v>0</v>
      </c>
      <c r="AA151" s="127">
        <f t="shared" si="47"/>
        <v>0</v>
      </c>
      <c r="AB151" s="183">
        <f t="shared" si="47"/>
        <v>0</v>
      </c>
      <c r="AC151" s="22" t="e">
        <f>SUM(#REF!+#REF!+#REF!+#REF!)+#REF!</f>
        <v>#REF!</v>
      </c>
      <c r="AD151" s="23" t="e">
        <f>SUM(#REF!+#REF!+#REF!+#REF!)+#REF!</f>
        <v>#REF!</v>
      </c>
      <c r="AE151" s="133"/>
      <c r="AF151" s="133"/>
      <c r="AG151" s="133"/>
      <c r="AH151" s="133"/>
      <c r="AI151" s="133"/>
    </row>
    <row r="152" spans="2:35" s="31" customFormat="1" ht="21" customHeight="1">
      <c r="B152" s="306" t="s">
        <v>304</v>
      </c>
      <c r="C152" s="307" t="s">
        <v>305</v>
      </c>
      <c r="D152" s="98">
        <v>226</v>
      </c>
      <c r="E152" s="167" t="s">
        <v>304</v>
      </c>
      <c r="F152" s="144" t="s">
        <v>305</v>
      </c>
      <c r="G152" s="175">
        <v>226</v>
      </c>
      <c r="H152" s="183">
        <f t="shared" si="45"/>
        <v>0</v>
      </c>
      <c r="I152" s="182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86"/>
      <c r="V152" s="100"/>
      <c r="W152" s="100"/>
      <c r="X152" s="100"/>
      <c r="Y152" s="100"/>
      <c r="Z152" s="100"/>
      <c r="AA152" s="185"/>
      <c r="AB152" s="191"/>
      <c r="AC152" s="22" t="e">
        <f>SUM(#REF!+#REF!+#REF!+#REF!)+#REF!</f>
        <v>#REF!</v>
      </c>
      <c r="AD152" s="23" t="e">
        <f>SUM(#REF!+#REF!+#REF!+#REF!)+#REF!</f>
        <v>#REF!</v>
      </c>
      <c r="AE152" s="296"/>
      <c r="AF152" s="296"/>
      <c r="AG152" s="296"/>
      <c r="AH152" s="296"/>
      <c r="AI152" s="296"/>
    </row>
    <row r="153" spans="2:35" s="31" customFormat="1" ht="21" customHeight="1">
      <c r="B153" s="306"/>
      <c r="C153" s="307"/>
      <c r="D153" s="98">
        <v>310</v>
      </c>
      <c r="E153" s="167"/>
      <c r="F153" s="144"/>
      <c r="G153" s="175"/>
      <c r="H153" s="183">
        <f t="shared" si="45"/>
        <v>0</v>
      </c>
      <c r="I153" s="182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86"/>
      <c r="V153" s="100"/>
      <c r="W153" s="100"/>
      <c r="X153" s="100"/>
      <c r="Y153" s="100"/>
      <c r="Z153" s="100"/>
      <c r="AA153" s="185"/>
      <c r="AB153" s="191"/>
      <c r="AC153" s="22"/>
      <c r="AD153" s="23"/>
      <c r="AE153" s="296"/>
      <c r="AF153" s="296"/>
      <c r="AG153" s="296"/>
      <c r="AH153" s="296"/>
      <c r="AI153" s="296"/>
    </row>
    <row r="154" spans="2:35" s="31" customFormat="1" ht="19.5" customHeight="1">
      <c r="B154" s="306" t="s">
        <v>306</v>
      </c>
      <c r="C154" s="115" t="s">
        <v>307</v>
      </c>
      <c r="D154" s="98">
        <v>226</v>
      </c>
      <c r="E154" s="167" t="s">
        <v>306</v>
      </c>
      <c r="F154" s="144" t="s">
        <v>307</v>
      </c>
      <c r="G154" s="175">
        <v>226</v>
      </c>
      <c r="H154" s="183">
        <v>399813</v>
      </c>
      <c r="I154" s="182">
        <v>399813</v>
      </c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86"/>
      <c r="V154" s="100"/>
      <c r="W154" s="100"/>
      <c r="X154" s="100"/>
      <c r="Y154" s="100"/>
      <c r="Z154" s="100"/>
      <c r="AA154" s="185"/>
      <c r="AB154" s="191"/>
      <c r="AC154" s="22" t="e">
        <f>SUM(#REF!+#REF!+#REF!+#REF!)+#REF!</f>
        <v>#REF!</v>
      </c>
      <c r="AD154" s="23" t="e">
        <f>SUM(#REF!+#REF!+#REF!+#REF!)+#REF!</f>
        <v>#REF!</v>
      </c>
      <c r="AE154" s="296"/>
      <c r="AF154" s="296"/>
      <c r="AG154" s="296"/>
      <c r="AH154" s="296"/>
      <c r="AI154" s="296"/>
    </row>
    <row r="155" spans="2:35" s="31" customFormat="1" ht="19.5" customHeight="1">
      <c r="B155" s="306"/>
      <c r="C155" s="115" t="s">
        <v>307</v>
      </c>
      <c r="D155" s="98">
        <v>340</v>
      </c>
      <c r="E155" s="167"/>
      <c r="F155" s="144"/>
      <c r="G155" s="175"/>
      <c r="H155" s="183">
        <f t="shared" si="45"/>
        <v>0</v>
      </c>
      <c r="I155" s="182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86"/>
      <c r="V155" s="100"/>
      <c r="W155" s="100"/>
      <c r="X155" s="100"/>
      <c r="Y155" s="100"/>
      <c r="Z155" s="100"/>
      <c r="AA155" s="185"/>
      <c r="AB155" s="191"/>
      <c r="AC155" s="22"/>
      <c r="AD155" s="23"/>
      <c r="AE155" s="296"/>
      <c r="AF155" s="296"/>
      <c r="AG155" s="296"/>
      <c r="AH155" s="296"/>
      <c r="AI155" s="296"/>
    </row>
    <row r="156" spans="2:35" s="31" customFormat="1" ht="19.5" customHeight="1">
      <c r="B156" s="306"/>
      <c r="C156" s="115" t="s">
        <v>307</v>
      </c>
      <c r="D156" s="98">
        <v>310</v>
      </c>
      <c r="E156" s="167"/>
      <c r="F156" s="144"/>
      <c r="G156" s="175"/>
      <c r="H156" s="183">
        <f t="shared" si="45"/>
        <v>0</v>
      </c>
      <c r="I156" s="182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86"/>
      <c r="V156" s="100"/>
      <c r="W156" s="100"/>
      <c r="X156" s="100"/>
      <c r="Y156" s="100"/>
      <c r="Z156" s="100"/>
      <c r="AA156" s="185"/>
      <c r="AB156" s="191"/>
      <c r="AC156" s="22"/>
      <c r="AD156" s="23"/>
      <c r="AE156" s="296"/>
      <c r="AF156" s="296"/>
      <c r="AG156" s="296"/>
      <c r="AH156" s="296"/>
      <c r="AI156" s="296"/>
    </row>
    <row r="157" spans="2:35" s="31" customFormat="1" ht="36.75" customHeight="1">
      <c r="B157" s="306" t="s">
        <v>389</v>
      </c>
      <c r="C157" s="307" t="s">
        <v>390</v>
      </c>
      <c r="D157" s="98">
        <v>226</v>
      </c>
      <c r="E157" s="167"/>
      <c r="F157" s="144"/>
      <c r="G157" s="175"/>
      <c r="H157" s="183">
        <f t="shared" si="45"/>
        <v>0</v>
      </c>
      <c r="I157" s="182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86"/>
      <c r="V157" s="100"/>
      <c r="W157" s="100"/>
      <c r="X157" s="100"/>
      <c r="Y157" s="100"/>
      <c r="Z157" s="100"/>
      <c r="AA157" s="185"/>
      <c r="AB157" s="191"/>
      <c r="AC157" s="22"/>
      <c r="AD157" s="23"/>
      <c r="AE157" s="296"/>
      <c r="AF157" s="296"/>
      <c r="AG157" s="296"/>
      <c r="AH157" s="296"/>
      <c r="AI157" s="296"/>
    </row>
    <row r="158" spans="2:35" s="31" customFormat="1" ht="38.25" customHeight="1">
      <c r="B158" s="306"/>
      <c r="C158" s="307"/>
      <c r="D158" s="98">
        <v>310</v>
      </c>
      <c r="E158" s="167"/>
      <c r="F158" s="144"/>
      <c r="G158" s="175"/>
      <c r="H158" s="183">
        <f t="shared" si="45"/>
        <v>0</v>
      </c>
      <c r="I158" s="91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86"/>
      <c r="V158" s="100"/>
      <c r="W158" s="100"/>
      <c r="X158" s="100"/>
      <c r="Y158" s="100"/>
      <c r="Z158" s="100"/>
      <c r="AA158" s="185"/>
      <c r="AB158" s="191"/>
      <c r="AC158" s="22"/>
      <c r="AD158" s="23"/>
      <c r="AE158" s="296"/>
      <c r="AF158" s="296"/>
      <c r="AG158" s="296"/>
      <c r="AH158" s="296"/>
      <c r="AI158" s="296"/>
    </row>
    <row r="159" spans="2:35" s="31" customFormat="1" ht="19.5" customHeight="1">
      <c r="B159" s="157" t="s">
        <v>308</v>
      </c>
      <c r="C159" s="115" t="s">
        <v>309</v>
      </c>
      <c r="D159" s="98">
        <v>226</v>
      </c>
      <c r="E159" s="167" t="s">
        <v>308</v>
      </c>
      <c r="F159" s="144" t="s">
        <v>309</v>
      </c>
      <c r="G159" s="175">
        <v>226</v>
      </c>
      <c r="H159" s="183">
        <f t="shared" si="45"/>
        <v>0</v>
      </c>
      <c r="I159" s="182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86"/>
      <c r="V159" s="100"/>
      <c r="W159" s="100"/>
      <c r="X159" s="100"/>
      <c r="Y159" s="100"/>
      <c r="Z159" s="100"/>
      <c r="AA159" s="185"/>
      <c r="AB159" s="191"/>
      <c r="AC159" s="22" t="e">
        <f>SUM(#REF!+#REF!+#REF!+#REF!)+#REF!</f>
        <v>#REF!</v>
      </c>
      <c r="AD159" s="23" t="e">
        <f>SUM(#REF!+#REF!+#REF!+#REF!)+#REF!</f>
        <v>#REF!</v>
      </c>
      <c r="AE159" s="296"/>
      <c r="AF159" s="296"/>
      <c r="AG159" s="296"/>
      <c r="AH159" s="296"/>
      <c r="AI159" s="296"/>
    </row>
    <row r="160" spans="2:35" s="31" customFormat="1" ht="40.5" customHeight="1">
      <c r="B160" s="157" t="s">
        <v>310</v>
      </c>
      <c r="C160" s="115" t="s">
        <v>311</v>
      </c>
      <c r="D160" s="98">
        <v>225</v>
      </c>
      <c r="E160" s="167" t="s">
        <v>310</v>
      </c>
      <c r="F160" s="144" t="s">
        <v>311</v>
      </c>
      <c r="G160" s="175">
        <v>225</v>
      </c>
      <c r="H160" s="183">
        <f t="shared" si="45"/>
        <v>0</v>
      </c>
      <c r="I160" s="91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86"/>
      <c r="V160" s="100"/>
      <c r="W160" s="100"/>
      <c r="X160" s="100"/>
      <c r="Y160" s="100"/>
      <c r="Z160" s="100"/>
      <c r="AA160" s="185"/>
      <c r="AB160" s="191"/>
      <c r="AC160" s="22" t="e">
        <f>SUM(#REF!+#REF!+#REF!+#REF!)+#REF!</f>
        <v>#REF!</v>
      </c>
      <c r="AD160" s="23" t="e">
        <f>SUM(#REF!+#REF!+#REF!+#REF!)+#REF!</f>
        <v>#REF!</v>
      </c>
      <c r="AE160" s="296"/>
      <c r="AF160" s="296"/>
      <c r="AG160" s="296"/>
      <c r="AH160" s="296"/>
      <c r="AI160" s="296"/>
    </row>
    <row r="161" spans="2:35" s="31" customFormat="1" ht="19.5" customHeight="1">
      <c r="B161" s="157" t="s">
        <v>312</v>
      </c>
      <c r="C161" s="115" t="s">
        <v>314</v>
      </c>
      <c r="D161" s="98">
        <v>225</v>
      </c>
      <c r="E161" s="167" t="s">
        <v>312</v>
      </c>
      <c r="F161" s="144" t="s">
        <v>314</v>
      </c>
      <c r="G161" s="175">
        <v>225</v>
      </c>
      <c r="H161" s="183">
        <f t="shared" si="45"/>
        <v>0</v>
      </c>
      <c r="I161" s="182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86"/>
      <c r="V161" s="100"/>
      <c r="W161" s="100"/>
      <c r="X161" s="100"/>
      <c r="Y161" s="100"/>
      <c r="Z161" s="100"/>
      <c r="AA161" s="185"/>
      <c r="AB161" s="191"/>
      <c r="AC161" s="22" t="e">
        <f>SUM(#REF!+#REF!+#REF!+#REF!)+#REF!</f>
        <v>#REF!</v>
      </c>
      <c r="AD161" s="23" t="e">
        <f>SUM(#REF!+#REF!+#REF!+#REF!)+#REF!</f>
        <v>#REF!</v>
      </c>
      <c r="AE161" s="296"/>
      <c r="AF161" s="296"/>
      <c r="AG161" s="296"/>
      <c r="AH161" s="296"/>
      <c r="AI161" s="296"/>
    </row>
    <row r="162" spans="2:35" s="31" customFormat="1" ht="27.75" customHeight="1">
      <c r="B162" s="306" t="s">
        <v>313</v>
      </c>
      <c r="C162" s="307" t="s">
        <v>315</v>
      </c>
      <c r="D162" s="98">
        <v>310</v>
      </c>
      <c r="E162" s="167" t="s">
        <v>313</v>
      </c>
      <c r="F162" s="144" t="s">
        <v>315</v>
      </c>
      <c r="G162" s="175">
        <v>310</v>
      </c>
      <c r="H162" s="183">
        <f t="shared" si="45"/>
        <v>0</v>
      </c>
      <c r="I162" s="91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86"/>
      <c r="V162" s="100"/>
      <c r="W162" s="100"/>
      <c r="X162" s="100"/>
      <c r="Y162" s="100"/>
      <c r="Z162" s="100"/>
      <c r="AA162" s="185"/>
      <c r="AB162" s="191"/>
      <c r="AC162" s="22" t="e">
        <f>SUM(#REF!+#REF!+#REF!+#REF!)+#REF!</f>
        <v>#REF!</v>
      </c>
      <c r="AD162" s="23" t="e">
        <f>SUM(#REF!+#REF!+#REF!+#REF!)+#REF!</f>
        <v>#REF!</v>
      </c>
      <c r="AE162" s="296"/>
      <c r="AF162" s="296"/>
      <c r="AG162" s="296"/>
      <c r="AH162" s="296"/>
      <c r="AI162" s="296"/>
    </row>
    <row r="163" spans="2:35" s="31" customFormat="1" ht="29.25" customHeight="1">
      <c r="B163" s="306"/>
      <c r="C163" s="307"/>
      <c r="D163" s="98">
        <v>340</v>
      </c>
      <c r="E163" s="167"/>
      <c r="F163" s="144"/>
      <c r="G163" s="175"/>
      <c r="H163" s="183">
        <f t="shared" si="45"/>
        <v>0</v>
      </c>
      <c r="I163" s="91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86"/>
      <c r="V163" s="100"/>
      <c r="W163" s="100"/>
      <c r="X163" s="100"/>
      <c r="Y163" s="100"/>
      <c r="Z163" s="100"/>
      <c r="AA163" s="185"/>
      <c r="AB163" s="191"/>
      <c r="AC163" s="22"/>
      <c r="AD163" s="23"/>
      <c r="AE163" s="296"/>
      <c r="AF163" s="296"/>
      <c r="AG163" s="296"/>
      <c r="AH163" s="296"/>
      <c r="AI163" s="296"/>
    </row>
    <row r="164" spans="2:35" s="31" customFormat="1" ht="41.25" customHeight="1">
      <c r="B164" s="157" t="s">
        <v>316</v>
      </c>
      <c r="C164" s="115" t="s">
        <v>320</v>
      </c>
      <c r="D164" s="98">
        <v>225</v>
      </c>
      <c r="E164" s="167" t="s">
        <v>316</v>
      </c>
      <c r="F164" s="144" t="s">
        <v>320</v>
      </c>
      <c r="G164" s="175">
        <v>225</v>
      </c>
      <c r="H164" s="183">
        <f t="shared" si="45"/>
        <v>0</v>
      </c>
      <c r="I164" s="91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86"/>
      <c r="V164" s="100"/>
      <c r="W164" s="100"/>
      <c r="X164" s="100"/>
      <c r="Y164" s="100"/>
      <c r="Z164" s="100"/>
      <c r="AA164" s="185"/>
      <c r="AB164" s="191"/>
      <c r="AC164" s="22" t="e">
        <f>SUM(#REF!+#REF!+#REF!+#REF!)+#REF!</f>
        <v>#REF!</v>
      </c>
      <c r="AD164" s="23" t="e">
        <f>SUM(#REF!+#REF!+#REF!+#REF!)+#REF!</f>
        <v>#REF!</v>
      </c>
      <c r="AE164" s="296"/>
      <c r="AF164" s="296"/>
      <c r="AG164" s="296"/>
      <c r="AH164" s="296"/>
      <c r="AI164" s="296"/>
    </row>
    <row r="165" spans="2:35" s="31" customFormat="1" ht="19.5" customHeight="1">
      <c r="B165" s="306" t="s">
        <v>317</v>
      </c>
      <c r="C165" s="307" t="s">
        <v>321</v>
      </c>
      <c r="D165" s="98">
        <v>226</v>
      </c>
      <c r="E165" s="167" t="s">
        <v>317</v>
      </c>
      <c r="F165" s="144" t="s">
        <v>321</v>
      </c>
      <c r="G165" s="175">
        <v>226</v>
      </c>
      <c r="H165" s="183">
        <f t="shared" si="45"/>
        <v>0</v>
      </c>
      <c r="I165" s="182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86"/>
      <c r="V165" s="100"/>
      <c r="W165" s="100"/>
      <c r="X165" s="100"/>
      <c r="Y165" s="100"/>
      <c r="Z165" s="100"/>
      <c r="AA165" s="185"/>
      <c r="AB165" s="191"/>
      <c r="AC165" s="22" t="e">
        <f>SUM(#REF!+#REF!+#REF!+#REF!)+#REF!</f>
        <v>#REF!</v>
      </c>
      <c r="AD165" s="23" t="e">
        <f>SUM(#REF!+#REF!+#REF!+#REF!)+#REF!</f>
        <v>#REF!</v>
      </c>
      <c r="AE165" s="296"/>
      <c r="AF165" s="296"/>
      <c r="AG165" s="296"/>
      <c r="AH165" s="296"/>
      <c r="AI165" s="296"/>
    </row>
    <row r="166" spans="2:35" s="31" customFormat="1" ht="19.5" customHeight="1">
      <c r="B166" s="306"/>
      <c r="C166" s="307"/>
      <c r="D166" s="98">
        <v>340</v>
      </c>
      <c r="E166" s="167"/>
      <c r="F166" s="144"/>
      <c r="G166" s="175"/>
      <c r="H166" s="183">
        <f t="shared" si="45"/>
        <v>0</v>
      </c>
      <c r="I166" s="182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86"/>
      <c r="V166" s="100"/>
      <c r="W166" s="100"/>
      <c r="X166" s="100"/>
      <c r="Y166" s="100"/>
      <c r="Z166" s="100"/>
      <c r="AA166" s="185"/>
      <c r="AB166" s="191"/>
      <c r="AC166" s="22"/>
      <c r="AD166" s="23"/>
      <c r="AE166" s="296"/>
      <c r="AF166" s="296"/>
      <c r="AG166" s="296"/>
      <c r="AH166" s="296"/>
      <c r="AI166" s="296"/>
    </row>
    <row r="167" spans="2:35" s="31" customFormat="1" ht="19.5" customHeight="1">
      <c r="B167" s="157" t="s">
        <v>318</v>
      </c>
      <c r="C167" s="115" t="s">
        <v>226</v>
      </c>
      <c r="D167" s="98">
        <v>225</v>
      </c>
      <c r="E167" s="167" t="s">
        <v>318</v>
      </c>
      <c r="F167" s="144" t="s">
        <v>226</v>
      </c>
      <c r="G167" s="175">
        <v>225</v>
      </c>
      <c r="H167" s="183">
        <f t="shared" si="45"/>
        <v>0</v>
      </c>
      <c r="I167" s="182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86"/>
      <c r="V167" s="100"/>
      <c r="W167" s="100"/>
      <c r="X167" s="100"/>
      <c r="Y167" s="100"/>
      <c r="Z167" s="100"/>
      <c r="AA167" s="185"/>
      <c r="AB167" s="191"/>
      <c r="AC167" s="22" t="e">
        <f>SUM(#REF!+#REF!+#REF!+#REF!)+#REF!</f>
        <v>#REF!</v>
      </c>
      <c r="AD167" s="23" t="e">
        <f>SUM(#REF!+#REF!+#REF!+#REF!)+#REF!</f>
        <v>#REF!</v>
      </c>
      <c r="AE167" s="296"/>
      <c r="AF167" s="296"/>
      <c r="AG167" s="296"/>
      <c r="AH167" s="296"/>
      <c r="AI167" s="296"/>
    </row>
    <row r="168" spans="2:35" s="31" customFormat="1" ht="19.5" customHeight="1">
      <c r="B168" s="306" t="s">
        <v>319</v>
      </c>
      <c r="C168" s="307" t="s">
        <v>227</v>
      </c>
      <c r="D168" s="98">
        <v>225</v>
      </c>
      <c r="E168" s="167" t="s">
        <v>319</v>
      </c>
      <c r="F168" s="144" t="s">
        <v>227</v>
      </c>
      <c r="G168" s="175">
        <v>225</v>
      </c>
      <c r="H168" s="183">
        <f t="shared" si="45"/>
        <v>0</v>
      </c>
      <c r="I168" s="182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86"/>
      <c r="V168" s="100"/>
      <c r="W168" s="100"/>
      <c r="X168" s="100"/>
      <c r="Y168" s="100"/>
      <c r="Z168" s="100"/>
      <c r="AA168" s="185"/>
      <c r="AB168" s="191"/>
      <c r="AC168" s="22" t="e">
        <f>SUM(#REF!+#REF!+#REF!+#REF!)+#REF!</f>
        <v>#REF!</v>
      </c>
      <c r="AD168" s="23" t="e">
        <f>SUM(#REF!+#REF!+#REF!+#REF!)+#REF!</f>
        <v>#REF!</v>
      </c>
      <c r="AE168" s="296"/>
      <c r="AF168" s="296"/>
      <c r="AG168" s="296"/>
      <c r="AH168" s="296"/>
      <c r="AI168" s="296"/>
    </row>
    <row r="169" spans="2:35" s="31" customFormat="1" ht="19.5" customHeight="1">
      <c r="B169" s="306"/>
      <c r="C169" s="307"/>
      <c r="D169" s="98">
        <v>310</v>
      </c>
      <c r="E169" s="167"/>
      <c r="F169" s="144"/>
      <c r="G169" s="175"/>
      <c r="H169" s="183">
        <f t="shared" si="45"/>
        <v>0</v>
      </c>
      <c r="I169" s="182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86"/>
      <c r="V169" s="100"/>
      <c r="W169" s="100"/>
      <c r="X169" s="100"/>
      <c r="Y169" s="100"/>
      <c r="Z169" s="100"/>
      <c r="AA169" s="185"/>
      <c r="AB169" s="191"/>
      <c r="AC169" s="22"/>
      <c r="AD169" s="23"/>
      <c r="AE169" s="296"/>
      <c r="AF169" s="296"/>
      <c r="AG169" s="296"/>
      <c r="AH169" s="296"/>
      <c r="AI169" s="296"/>
    </row>
    <row r="170" spans="2:35" s="31" customFormat="1" ht="19.5" customHeight="1">
      <c r="B170" s="306"/>
      <c r="C170" s="307"/>
      <c r="D170" s="98">
        <v>340</v>
      </c>
      <c r="E170" s="167"/>
      <c r="F170" s="144"/>
      <c r="G170" s="175"/>
      <c r="H170" s="183">
        <f t="shared" si="45"/>
        <v>0</v>
      </c>
      <c r="I170" s="182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86"/>
      <c r="V170" s="100"/>
      <c r="W170" s="100"/>
      <c r="X170" s="100"/>
      <c r="Y170" s="100"/>
      <c r="Z170" s="100"/>
      <c r="AA170" s="185"/>
      <c r="AB170" s="191"/>
      <c r="AC170" s="22"/>
      <c r="AD170" s="23"/>
      <c r="AE170" s="296"/>
      <c r="AF170" s="296"/>
      <c r="AG170" s="296"/>
      <c r="AH170" s="296"/>
      <c r="AI170" s="296"/>
    </row>
    <row r="171" spans="2:35" s="17" customFormat="1" ht="19.5" customHeight="1">
      <c r="B171" s="158" t="s">
        <v>38</v>
      </c>
      <c r="C171" s="213" t="s">
        <v>322</v>
      </c>
      <c r="D171" s="220"/>
      <c r="E171" s="169" t="s">
        <v>38</v>
      </c>
      <c r="F171" s="148" t="s">
        <v>322</v>
      </c>
      <c r="G171" s="176"/>
      <c r="H171" s="183">
        <f t="shared" si="45"/>
        <v>0</v>
      </c>
      <c r="I171" s="110">
        <f aca="true" t="shared" si="48" ref="I171:T171">SUM(I172:I174)</f>
        <v>0</v>
      </c>
      <c r="J171" s="86">
        <f t="shared" si="48"/>
        <v>0</v>
      </c>
      <c r="K171" s="86">
        <f t="shared" si="48"/>
        <v>0</v>
      </c>
      <c r="L171" s="86">
        <f t="shared" si="48"/>
        <v>0</v>
      </c>
      <c r="M171" s="86">
        <f t="shared" si="48"/>
        <v>0</v>
      </c>
      <c r="N171" s="86">
        <f t="shared" si="48"/>
        <v>0</v>
      </c>
      <c r="O171" s="86">
        <f t="shared" si="48"/>
        <v>0</v>
      </c>
      <c r="P171" s="86">
        <f t="shared" si="48"/>
        <v>0</v>
      </c>
      <c r="Q171" s="86">
        <f t="shared" si="48"/>
        <v>0</v>
      </c>
      <c r="R171" s="86">
        <f t="shared" si="48"/>
        <v>0</v>
      </c>
      <c r="S171" s="86">
        <f t="shared" si="48"/>
        <v>0</v>
      </c>
      <c r="T171" s="86">
        <f t="shared" si="48"/>
        <v>0</v>
      </c>
      <c r="U171" s="86">
        <f>SUM(U172:U174)</f>
        <v>0</v>
      </c>
      <c r="V171" s="86">
        <f aca="true" t="shared" si="49" ref="V171:AB171">SUM(V172:V174)</f>
        <v>0</v>
      </c>
      <c r="W171" s="86">
        <f t="shared" si="49"/>
        <v>0</v>
      </c>
      <c r="X171" s="86">
        <f t="shared" si="49"/>
        <v>0</v>
      </c>
      <c r="Y171" s="86">
        <f t="shared" si="49"/>
        <v>0</v>
      </c>
      <c r="Z171" s="86">
        <f t="shared" si="49"/>
        <v>0</v>
      </c>
      <c r="AA171" s="127">
        <f t="shared" si="49"/>
        <v>0</v>
      </c>
      <c r="AB171" s="183">
        <f t="shared" si="49"/>
        <v>0</v>
      </c>
      <c r="AC171" s="24" t="e">
        <f>SUM(#REF!+#REF!+#REF!+#REF!)+#REF!</f>
        <v>#REF!</v>
      </c>
      <c r="AD171" s="25" t="e">
        <f>SUM(#REF!+#REF!+#REF!+#REF!)+#REF!</f>
        <v>#REF!</v>
      </c>
      <c r="AE171" s="133"/>
      <c r="AF171" s="133"/>
      <c r="AG171" s="133"/>
      <c r="AH171" s="133"/>
      <c r="AI171" s="133"/>
    </row>
    <row r="172" spans="2:35" s="31" customFormat="1" ht="19.5" customHeight="1">
      <c r="B172" s="157" t="s">
        <v>39</v>
      </c>
      <c r="C172" s="115" t="s">
        <v>323</v>
      </c>
      <c r="D172" s="98">
        <v>310</v>
      </c>
      <c r="E172" s="167" t="s">
        <v>39</v>
      </c>
      <c r="F172" s="144" t="s">
        <v>323</v>
      </c>
      <c r="G172" s="175">
        <v>310</v>
      </c>
      <c r="H172" s="183">
        <f t="shared" si="45"/>
        <v>0</v>
      </c>
      <c r="I172" s="91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85"/>
      <c r="AB172" s="191"/>
      <c r="AC172" s="22" t="e">
        <f>SUM(#REF!+#REF!+#REF!+#REF!)+#REF!</f>
        <v>#REF!</v>
      </c>
      <c r="AD172" s="23" t="e">
        <f>SUM(#REF!+#REF!+#REF!+#REF!)+#REF!</f>
        <v>#REF!</v>
      </c>
      <c r="AE172" s="296"/>
      <c r="AF172" s="296"/>
      <c r="AG172" s="296"/>
      <c r="AH172" s="296"/>
      <c r="AI172" s="296"/>
    </row>
    <row r="173" spans="2:35" s="31" customFormat="1" ht="19.5" customHeight="1">
      <c r="B173" s="157" t="s">
        <v>40</v>
      </c>
      <c r="C173" s="115" t="s">
        <v>324</v>
      </c>
      <c r="D173" s="98">
        <v>310</v>
      </c>
      <c r="E173" s="167" t="s">
        <v>40</v>
      </c>
      <c r="F173" s="144" t="s">
        <v>324</v>
      </c>
      <c r="G173" s="175">
        <v>310</v>
      </c>
      <c r="H173" s="183">
        <f t="shared" si="45"/>
        <v>0</v>
      </c>
      <c r="I173" s="91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85"/>
      <c r="AB173" s="191"/>
      <c r="AC173" s="22" t="e">
        <f>SUM(#REF!+#REF!+#REF!+#REF!)+#REF!</f>
        <v>#REF!</v>
      </c>
      <c r="AD173" s="23" t="e">
        <f>SUM(#REF!+#REF!+#REF!+#REF!)+#REF!</f>
        <v>#REF!</v>
      </c>
      <c r="AE173" s="296"/>
      <c r="AF173" s="296"/>
      <c r="AG173" s="296"/>
      <c r="AH173" s="296"/>
      <c r="AI173" s="296"/>
    </row>
    <row r="174" spans="2:35" s="31" customFormat="1" ht="19.5" customHeight="1">
      <c r="B174" s="157" t="s">
        <v>42</v>
      </c>
      <c r="C174" s="115" t="s">
        <v>325</v>
      </c>
      <c r="D174" s="98">
        <v>310</v>
      </c>
      <c r="E174" s="167" t="s">
        <v>42</v>
      </c>
      <c r="F174" s="144" t="s">
        <v>325</v>
      </c>
      <c r="G174" s="175">
        <v>310</v>
      </c>
      <c r="H174" s="183">
        <f t="shared" si="45"/>
        <v>0</v>
      </c>
      <c r="I174" s="91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85"/>
      <c r="AB174" s="191"/>
      <c r="AC174" s="22" t="e">
        <f>SUM(#REF!+#REF!+#REF!+#REF!)+#REF!</f>
        <v>#REF!</v>
      </c>
      <c r="AD174" s="23" t="e">
        <f>SUM(#REF!+#REF!+#REF!+#REF!)+#REF!</f>
        <v>#REF!</v>
      </c>
      <c r="AE174" s="296"/>
      <c r="AF174" s="296"/>
      <c r="AG174" s="296"/>
      <c r="AH174" s="296"/>
      <c r="AI174" s="296"/>
    </row>
    <row r="175" spans="2:35" s="17" customFormat="1" ht="19.5" customHeight="1">
      <c r="B175" s="158" t="s">
        <v>326</v>
      </c>
      <c r="C175" s="213" t="s">
        <v>327</v>
      </c>
      <c r="D175" s="220"/>
      <c r="E175" s="169" t="s">
        <v>326</v>
      </c>
      <c r="F175" s="148" t="s">
        <v>327</v>
      </c>
      <c r="G175" s="176"/>
      <c r="H175" s="183">
        <f t="shared" si="45"/>
        <v>25872</v>
      </c>
      <c r="I175" s="110">
        <f>I176+I179+I183+I187+I188+I189+I190</f>
        <v>25872</v>
      </c>
      <c r="J175" s="86">
        <f aca="true" t="shared" si="50" ref="J175:T175">J176+J179+J183+J187+J188</f>
        <v>0</v>
      </c>
      <c r="K175" s="86">
        <f t="shared" si="50"/>
        <v>0</v>
      </c>
      <c r="L175" s="86">
        <f t="shared" si="50"/>
        <v>0</v>
      </c>
      <c r="M175" s="86">
        <f t="shared" si="50"/>
        <v>0</v>
      </c>
      <c r="N175" s="86">
        <f t="shared" si="50"/>
        <v>0</v>
      </c>
      <c r="O175" s="86">
        <f t="shared" si="50"/>
        <v>0</v>
      </c>
      <c r="P175" s="86">
        <f t="shared" si="50"/>
        <v>0</v>
      </c>
      <c r="Q175" s="86">
        <f t="shared" si="50"/>
        <v>0</v>
      </c>
      <c r="R175" s="86">
        <f t="shared" si="50"/>
        <v>0</v>
      </c>
      <c r="S175" s="86">
        <f t="shared" si="50"/>
        <v>0</v>
      </c>
      <c r="T175" s="86">
        <f t="shared" si="50"/>
        <v>0</v>
      </c>
      <c r="U175" s="86">
        <f>U176+U179+U183+U187+U188</f>
        <v>0</v>
      </c>
      <c r="V175" s="86">
        <f aca="true" t="shared" si="51" ref="V175:AB175">V176+V179+V183+V187+V188</f>
        <v>0</v>
      </c>
      <c r="W175" s="86">
        <f t="shared" si="51"/>
        <v>0</v>
      </c>
      <c r="X175" s="86">
        <f t="shared" si="51"/>
        <v>0</v>
      </c>
      <c r="Y175" s="86">
        <f t="shared" si="51"/>
        <v>0</v>
      </c>
      <c r="Z175" s="86">
        <f t="shared" si="51"/>
        <v>0</v>
      </c>
      <c r="AA175" s="127">
        <f t="shared" si="51"/>
        <v>0</v>
      </c>
      <c r="AB175" s="183">
        <f t="shared" si="51"/>
        <v>0</v>
      </c>
      <c r="AC175" s="24" t="e">
        <f>SUM(#REF!+#REF!+#REF!+#REF!)+#REF!</f>
        <v>#REF!</v>
      </c>
      <c r="AD175" s="25" t="e">
        <f>SUM(#REF!+#REF!+#REF!+#REF!)+#REF!</f>
        <v>#REF!</v>
      </c>
      <c r="AE175" s="133"/>
      <c r="AF175" s="133"/>
      <c r="AG175" s="133"/>
      <c r="AH175" s="133"/>
      <c r="AI175" s="133"/>
    </row>
    <row r="176" spans="2:35" s="17" customFormat="1" ht="19.5" customHeight="1">
      <c r="B176" s="157" t="s">
        <v>60</v>
      </c>
      <c r="C176" s="115" t="s">
        <v>153</v>
      </c>
      <c r="D176" s="220"/>
      <c r="E176" s="167" t="s">
        <v>60</v>
      </c>
      <c r="F176" s="144" t="s">
        <v>153</v>
      </c>
      <c r="G176" s="176"/>
      <c r="H176" s="183">
        <f t="shared" si="45"/>
        <v>18326</v>
      </c>
      <c r="I176" s="100">
        <f aca="true" t="shared" si="52" ref="I176:T176">I177+I178</f>
        <v>18326</v>
      </c>
      <c r="J176" s="100">
        <f t="shared" si="52"/>
        <v>0</v>
      </c>
      <c r="K176" s="100">
        <f t="shared" si="52"/>
        <v>0</v>
      </c>
      <c r="L176" s="100">
        <f t="shared" si="52"/>
        <v>0</v>
      </c>
      <c r="M176" s="100">
        <f t="shared" si="52"/>
        <v>0</v>
      </c>
      <c r="N176" s="100">
        <f t="shared" si="52"/>
        <v>0</v>
      </c>
      <c r="O176" s="100">
        <f t="shared" si="52"/>
        <v>0</v>
      </c>
      <c r="P176" s="100">
        <f t="shared" si="52"/>
        <v>0</v>
      </c>
      <c r="Q176" s="100">
        <f t="shared" si="52"/>
        <v>0</v>
      </c>
      <c r="R176" s="100">
        <f t="shared" si="52"/>
        <v>0</v>
      </c>
      <c r="S176" s="100">
        <f t="shared" si="52"/>
        <v>0</v>
      </c>
      <c r="T176" s="100">
        <f t="shared" si="52"/>
        <v>0</v>
      </c>
      <c r="U176" s="100">
        <f>U177+U178</f>
        <v>0</v>
      </c>
      <c r="V176" s="100">
        <f aca="true" t="shared" si="53" ref="V176:AB176">V177+V178</f>
        <v>0</v>
      </c>
      <c r="W176" s="100">
        <f t="shared" si="53"/>
        <v>0</v>
      </c>
      <c r="X176" s="100">
        <f t="shared" si="53"/>
        <v>0</v>
      </c>
      <c r="Y176" s="100">
        <f t="shared" si="53"/>
        <v>0</v>
      </c>
      <c r="Z176" s="100">
        <f t="shared" si="53"/>
        <v>0</v>
      </c>
      <c r="AA176" s="185">
        <f t="shared" si="53"/>
        <v>0</v>
      </c>
      <c r="AB176" s="191">
        <f t="shared" si="53"/>
        <v>0</v>
      </c>
      <c r="AC176" s="22" t="e">
        <f>SUM(#REF!+#REF!+#REF!+#REF!)+#REF!</f>
        <v>#REF!</v>
      </c>
      <c r="AD176" s="23" t="e">
        <f>SUM(#REF!+#REF!+#REF!+#REF!)+#REF!</f>
        <v>#REF!</v>
      </c>
      <c r="AE176" s="133"/>
      <c r="AF176" s="133"/>
      <c r="AG176" s="133"/>
      <c r="AH176" s="133"/>
      <c r="AI176" s="133"/>
    </row>
    <row r="177" spans="2:35" ht="20.25" customHeight="1">
      <c r="B177" s="157"/>
      <c r="C177" s="115" t="s">
        <v>336</v>
      </c>
      <c r="D177" s="98">
        <v>226</v>
      </c>
      <c r="E177" s="167"/>
      <c r="F177" s="144" t="s">
        <v>336</v>
      </c>
      <c r="G177" s="175">
        <v>226</v>
      </c>
      <c r="H177" s="183">
        <f t="shared" si="45"/>
        <v>13426</v>
      </c>
      <c r="I177" s="182">
        <v>13426</v>
      </c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85"/>
      <c r="AB177" s="191"/>
      <c r="AC177" s="22" t="e">
        <f>SUM(#REF!+#REF!+#REF!+#REF!)+#REF!</f>
        <v>#REF!</v>
      </c>
      <c r="AD177" s="23" t="e">
        <f>SUM(#REF!+#REF!+#REF!+#REF!)+#REF!</f>
        <v>#REF!</v>
      </c>
      <c r="AE177" s="95"/>
      <c r="AF177" s="95"/>
      <c r="AG177" s="95"/>
      <c r="AH177" s="95"/>
      <c r="AI177" s="95"/>
    </row>
    <row r="178" spans="2:35" ht="20.25" customHeight="1">
      <c r="B178" s="157"/>
      <c r="C178" s="115" t="s">
        <v>336</v>
      </c>
      <c r="D178" s="98">
        <v>310</v>
      </c>
      <c r="E178" s="167"/>
      <c r="F178" s="144" t="s">
        <v>336</v>
      </c>
      <c r="G178" s="175">
        <v>310</v>
      </c>
      <c r="H178" s="183">
        <f t="shared" si="45"/>
        <v>4900</v>
      </c>
      <c r="I178" s="182">
        <v>4900</v>
      </c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85"/>
      <c r="AB178" s="191"/>
      <c r="AC178" s="22" t="e">
        <f>SUM(#REF!+#REF!+#REF!+#REF!)+#REF!</f>
        <v>#REF!</v>
      </c>
      <c r="AD178" s="23" t="e">
        <f>SUM(#REF!+#REF!+#REF!+#REF!)+#REF!</f>
        <v>#REF!</v>
      </c>
      <c r="AE178" s="95"/>
      <c r="AF178" s="95"/>
      <c r="AG178" s="95"/>
      <c r="AH178" s="95"/>
      <c r="AI178" s="95"/>
    </row>
    <row r="179" spans="2:35" ht="19.5" customHeight="1">
      <c r="B179" s="157" t="s">
        <v>62</v>
      </c>
      <c r="C179" s="115" t="s">
        <v>155</v>
      </c>
      <c r="D179" s="98"/>
      <c r="E179" s="167" t="s">
        <v>62</v>
      </c>
      <c r="F179" s="144" t="s">
        <v>155</v>
      </c>
      <c r="G179" s="175"/>
      <c r="H179" s="183">
        <f t="shared" si="45"/>
        <v>7546</v>
      </c>
      <c r="I179" s="100">
        <f>I180+I181+I182</f>
        <v>7546</v>
      </c>
      <c r="J179" s="100">
        <f aca="true" t="shared" si="54" ref="J179:T179">J180+J181</f>
        <v>0</v>
      </c>
      <c r="K179" s="100">
        <f t="shared" si="54"/>
        <v>0</v>
      </c>
      <c r="L179" s="100">
        <f t="shared" si="54"/>
        <v>0</v>
      </c>
      <c r="M179" s="100">
        <f t="shared" si="54"/>
        <v>0</v>
      </c>
      <c r="N179" s="100">
        <f t="shared" si="54"/>
        <v>0</v>
      </c>
      <c r="O179" s="100">
        <f t="shared" si="54"/>
        <v>0</v>
      </c>
      <c r="P179" s="100">
        <f t="shared" si="54"/>
        <v>0</v>
      </c>
      <c r="Q179" s="100">
        <f t="shared" si="54"/>
        <v>0</v>
      </c>
      <c r="R179" s="100">
        <f t="shared" si="54"/>
        <v>0</v>
      </c>
      <c r="S179" s="100">
        <f t="shared" si="54"/>
        <v>0</v>
      </c>
      <c r="T179" s="100">
        <f t="shared" si="54"/>
        <v>0</v>
      </c>
      <c r="U179" s="100">
        <f>U180+U181</f>
        <v>0</v>
      </c>
      <c r="V179" s="100">
        <f aca="true" t="shared" si="55" ref="V179:AB179">V180+V181</f>
        <v>0</v>
      </c>
      <c r="W179" s="100">
        <f t="shared" si="55"/>
        <v>0</v>
      </c>
      <c r="X179" s="100">
        <f t="shared" si="55"/>
        <v>0</v>
      </c>
      <c r="Y179" s="100">
        <f t="shared" si="55"/>
        <v>0</v>
      </c>
      <c r="Z179" s="100">
        <f t="shared" si="55"/>
        <v>0</v>
      </c>
      <c r="AA179" s="185">
        <f t="shared" si="55"/>
        <v>0</v>
      </c>
      <c r="AB179" s="191">
        <f t="shared" si="55"/>
        <v>0</v>
      </c>
      <c r="AC179" s="22" t="e">
        <f>SUM(#REF!+#REF!+#REF!+#REF!)+#REF!</f>
        <v>#REF!</v>
      </c>
      <c r="AD179" s="23" t="e">
        <f>SUM(#REF!+#REF!+#REF!+#REF!)+#REF!</f>
        <v>#REF!</v>
      </c>
      <c r="AE179" s="95"/>
      <c r="AF179" s="95"/>
      <c r="AG179" s="95"/>
      <c r="AH179" s="95"/>
      <c r="AI179" s="95"/>
    </row>
    <row r="180" spans="2:35" ht="18.75" customHeight="1">
      <c r="B180" s="157"/>
      <c r="C180" s="115" t="s">
        <v>336</v>
      </c>
      <c r="D180" s="98">
        <v>226</v>
      </c>
      <c r="E180" s="167"/>
      <c r="F180" s="144" t="s">
        <v>336</v>
      </c>
      <c r="G180" s="175">
        <v>310</v>
      </c>
      <c r="H180" s="183">
        <f t="shared" si="45"/>
        <v>0</v>
      </c>
      <c r="I180" s="182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86"/>
      <c r="V180" s="100"/>
      <c r="W180" s="100"/>
      <c r="X180" s="100"/>
      <c r="Y180" s="100"/>
      <c r="Z180" s="100"/>
      <c r="AA180" s="185"/>
      <c r="AB180" s="191"/>
      <c r="AC180" s="22" t="e">
        <f>SUM(#REF!+#REF!+#REF!+#REF!)+#REF!</f>
        <v>#REF!</v>
      </c>
      <c r="AD180" s="23" t="e">
        <f>SUM(#REF!+#REF!+#REF!+#REF!)+#REF!</f>
        <v>#REF!</v>
      </c>
      <c r="AE180" s="95"/>
      <c r="AF180" s="95"/>
      <c r="AG180" s="95"/>
      <c r="AH180" s="95"/>
      <c r="AI180" s="95"/>
    </row>
    <row r="181" spans="2:35" ht="19.5" customHeight="1">
      <c r="B181" s="157"/>
      <c r="C181" s="115" t="s">
        <v>336</v>
      </c>
      <c r="D181" s="98">
        <v>310</v>
      </c>
      <c r="E181" s="167"/>
      <c r="F181" s="144" t="s">
        <v>336</v>
      </c>
      <c r="G181" s="175">
        <v>226</v>
      </c>
      <c r="H181" s="183">
        <f t="shared" si="45"/>
        <v>4746</v>
      </c>
      <c r="I181" s="182">
        <v>4746</v>
      </c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86"/>
      <c r="V181" s="100"/>
      <c r="W181" s="100"/>
      <c r="X181" s="100"/>
      <c r="Y181" s="100"/>
      <c r="Z181" s="100"/>
      <c r="AA181" s="185"/>
      <c r="AB181" s="191"/>
      <c r="AC181" s="22" t="e">
        <f>SUM(#REF!+#REF!+#REF!+#REF!)+#REF!</f>
        <v>#REF!</v>
      </c>
      <c r="AD181" s="23" t="e">
        <f>SUM(#REF!+#REF!+#REF!+#REF!)+#REF!</f>
        <v>#REF!</v>
      </c>
      <c r="AE181" s="95"/>
      <c r="AF181" s="95"/>
      <c r="AG181" s="95"/>
      <c r="AH181" s="95"/>
      <c r="AI181" s="95"/>
    </row>
    <row r="182" spans="2:35" ht="19.5" customHeight="1">
      <c r="B182" s="157"/>
      <c r="C182" s="115" t="s">
        <v>336</v>
      </c>
      <c r="D182" s="98">
        <v>340</v>
      </c>
      <c r="E182" s="167"/>
      <c r="F182" s="144"/>
      <c r="G182" s="175"/>
      <c r="H182" s="183">
        <f t="shared" si="45"/>
        <v>2800</v>
      </c>
      <c r="I182" s="182">
        <v>2800</v>
      </c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86"/>
      <c r="V182" s="100"/>
      <c r="W182" s="100"/>
      <c r="X182" s="100"/>
      <c r="Y182" s="100"/>
      <c r="Z182" s="100"/>
      <c r="AA182" s="185"/>
      <c r="AB182" s="191"/>
      <c r="AC182" s="22"/>
      <c r="AD182" s="23"/>
      <c r="AE182" s="95"/>
      <c r="AF182" s="95"/>
      <c r="AG182" s="95"/>
      <c r="AH182" s="95"/>
      <c r="AI182" s="95"/>
    </row>
    <row r="183" spans="2:35" ht="38.25" customHeight="1">
      <c r="B183" s="157" t="s">
        <v>64</v>
      </c>
      <c r="C183" s="115" t="s">
        <v>330</v>
      </c>
      <c r="D183" s="98"/>
      <c r="E183" s="167" t="s">
        <v>64</v>
      </c>
      <c r="F183" s="144" t="s">
        <v>330</v>
      </c>
      <c r="G183" s="175"/>
      <c r="H183" s="183">
        <f t="shared" si="45"/>
        <v>0</v>
      </c>
      <c r="I183" s="91"/>
      <c r="J183" s="100">
        <f aca="true" t="shared" si="56" ref="J183:T183">SUM(J184:J186)</f>
        <v>0</v>
      </c>
      <c r="K183" s="100">
        <f t="shared" si="56"/>
        <v>0</v>
      </c>
      <c r="L183" s="100">
        <f t="shared" si="56"/>
        <v>0</v>
      </c>
      <c r="M183" s="100">
        <f t="shared" si="56"/>
        <v>0</v>
      </c>
      <c r="N183" s="100">
        <f t="shared" si="56"/>
        <v>0</v>
      </c>
      <c r="O183" s="100">
        <f t="shared" si="56"/>
        <v>0</v>
      </c>
      <c r="P183" s="100">
        <f t="shared" si="56"/>
        <v>0</v>
      </c>
      <c r="Q183" s="100">
        <f t="shared" si="56"/>
        <v>0</v>
      </c>
      <c r="R183" s="100">
        <f t="shared" si="56"/>
        <v>0</v>
      </c>
      <c r="S183" s="100">
        <f t="shared" si="56"/>
        <v>0</v>
      </c>
      <c r="T183" s="100">
        <f t="shared" si="56"/>
        <v>0</v>
      </c>
      <c r="U183" s="100">
        <f>SUM(U184:U186)</f>
        <v>0</v>
      </c>
      <c r="V183" s="100">
        <f aca="true" t="shared" si="57" ref="V183:AB183">SUM(V184:V186)</f>
        <v>0</v>
      </c>
      <c r="W183" s="100">
        <f t="shared" si="57"/>
        <v>0</v>
      </c>
      <c r="X183" s="100">
        <f t="shared" si="57"/>
        <v>0</v>
      </c>
      <c r="Y183" s="100">
        <f t="shared" si="57"/>
        <v>0</v>
      </c>
      <c r="Z183" s="100">
        <f t="shared" si="57"/>
        <v>0</v>
      </c>
      <c r="AA183" s="185">
        <f t="shared" si="57"/>
        <v>0</v>
      </c>
      <c r="AB183" s="191">
        <f t="shared" si="57"/>
        <v>0</v>
      </c>
      <c r="AC183" s="22" t="e">
        <f>SUM(#REF!+#REF!+#REF!+#REF!)+#REF!</f>
        <v>#REF!</v>
      </c>
      <c r="AD183" s="23" t="e">
        <f>SUM(#REF!+#REF!+#REF!+#REF!)+#REF!</f>
        <v>#REF!</v>
      </c>
      <c r="AE183" s="95"/>
      <c r="AF183" s="95"/>
      <c r="AG183" s="95"/>
      <c r="AH183" s="95"/>
      <c r="AI183" s="95"/>
    </row>
    <row r="184" spans="2:35" ht="19.5" customHeight="1">
      <c r="B184" s="157"/>
      <c r="C184" s="115" t="s">
        <v>336</v>
      </c>
      <c r="D184" s="98">
        <v>226</v>
      </c>
      <c r="E184" s="167"/>
      <c r="F184" s="144" t="s">
        <v>336</v>
      </c>
      <c r="G184" s="175">
        <v>226</v>
      </c>
      <c r="H184" s="183">
        <f t="shared" si="45"/>
        <v>0</v>
      </c>
      <c r="I184" s="182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85"/>
      <c r="AB184" s="191"/>
      <c r="AC184" s="22" t="e">
        <f>SUM(#REF!+#REF!+#REF!+#REF!)+#REF!</f>
        <v>#REF!</v>
      </c>
      <c r="AD184" s="23" t="e">
        <f>SUM(#REF!+#REF!+#REF!+#REF!)+#REF!</f>
        <v>#REF!</v>
      </c>
      <c r="AE184" s="95"/>
      <c r="AF184" s="95"/>
      <c r="AG184" s="95"/>
      <c r="AH184" s="95"/>
      <c r="AI184" s="95"/>
    </row>
    <row r="185" spans="2:35" ht="19.5" customHeight="1">
      <c r="B185" s="157"/>
      <c r="C185" s="115" t="s">
        <v>336</v>
      </c>
      <c r="D185" s="98">
        <v>310</v>
      </c>
      <c r="E185" s="167"/>
      <c r="F185" s="144" t="s">
        <v>336</v>
      </c>
      <c r="G185" s="175">
        <v>310</v>
      </c>
      <c r="H185" s="183">
        <f t="shared" si="45"/>
        <v>0</v>
      </c>
      <c r="I185" s="182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85"/>
      <c r="AB185" s="191"/>
      <c r="AC185" s="22" t="e">
        <f>SUM(#REF!+#REF!+#REF!+#REF!)+#REF!</f>
        <v>#REF!</v>
      </c>
      <c r="AD185" s="23" t="e">
        <f>SUM(#REF!+#REF!+#REF!+#REF!)+#REF!</f>
        <v>#REF!</v>
      </c>
      <c r="AE185" s="95"/>
      <c r="AF185" s="95"/>
      <c r="AG185" s="95"/>
      <c r="AH185" s="95"/>
      <c r="AI185" s="95"/>
    </row>
    <row r="186" spans="2:35" ht="19.5" customHeight="1">
      <c r="B186" s="157"/>
      <c r="C186" s="115" t="s">
        <v>336</v>
      </c>
      <c r="D186" s="98">
        <v>340</v>
      </c>
      <c r="E186" s="167"/>
      <c r="F186" s="144" t="s">
        <v>336</v>
      </c>
      <c r="G186" s="175">
        <v>311</v>
      </c>
      <c r="H186" s="183">
        <f t="shared" si="45"/>
        <v>0</v>
      </c>
      <c r="I186" s="91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85"/>
      <c r="AB186" s="191"/>
      <c r="AC186" s="22"/>
      <c r="AD186" s="23"/>
      <c r="AE186" s="95"/>
      <c r="AF186" s="95"/>
      <c r="AG186" s="95"/>
      <c r="AH186" s="95"/>
      <c r="AI186" s="95"/>
    </row>
    <row r="187" spans="2:35" ht="56.25" customHeight="1">
      <c r="B187" s="157" t="s">
        <v>66</v>
      </c>
      <c r="C187" s="115" t="s">
        <v>331</v>
      </c>
      <c r="D187" s="98">
        <v>226</v>
      </c>
      <c r="E187" s="167" t="s">
        <v>66</v>
      </c>
      <c r="F187" s="144" t="s">
        <v>331</v>
      </c>
      <c r="G187" s="175">
        <v>226</v>
      </c>
      <c r="H187" s="183">
        <f t="shared" si="45"/>
        <v>0</v>
      </c>
      <c r="I187" s="91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85"/>
      <c r="AB187" s="191"/>
      <c r="AC187" s="22" t="e">
        <f>SUM(#REF!+#REF!+#REF!+#REF!)+#REF!</f>
        <v>#REF!</v>
      </c>
      <c r="AD187" s="23" t="e">
        <f>SUM(#REF!+#REF!+#REF!+#REF!)+#REF!</f>
        <v>#REF!</v>
      </c>
      <c r="AE187" s="95"/>
      <c r="AF187" s="95"/>
      <c r="AG187" s="95"/>
      <c r="AH187" s="95"/>
      <c r="AI187" s="95"/>
    </row>
    <row r="188" spans="2:35" ht="18.75" customHeight="1">
      <c r="B188" s="306" t="s">
        <v>68</v>
      </c>
      <c r="C188" s="307" t="s">
        <v>332</v>
      </c>
      <c r="D188" s="98">
        <v>226</v>
      </c>
      <c r="E188" s="167" t="s">
        <v>68</v>
      </c>
      <c r="F188" s="144" t="s">
        <v>332</v>
      </c>
      <c r="G188" s="175">
        <v>226</v>
      </c>
      <c r="H188" s="183">
        <f t="shared" si="45"/>
        <v>0</v>
      </c>
      <c r="I188" s="182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85"/>
      <c r="AB188" s="191"/>
      <c r="AC188" s="22" t="e">
        <f>SUM(#REF!+#REF!+#REF!+#REF!)+#REF!</f>
        <v>#REF!</v>
      </c>
      <c r="AD188" s="23" t="e">
        <f>SUM(#REF!+#REF!+#REF!+#REF!)+#REF!</f>
        <v>#REF!</v>
      </c>
      <c r="AE188" s="95"/>
      <c r="AF188" s="95"/>
      <c r="AG188" s="95"/>
      <c r="AH188" s="95"/>
      <c r="AI188" s="95"/>
    </row>
    <row r="189" spans="2:35" ht="18.75" customHeight="1">
      <c r="B189" s="306"/>
      <c r="C189" s="307"/>
      <c r="D189" s="98">
        <v>310</v>
      </c>
      <c r="E189" s="167"/>
      <c r="F189" s="144"/>
      <c r="G189" s="175"/>
      <c r="H189" s="183">
        <f t="shared" si="45"/>
        <v>0</v>
      </c>
      <c r="I189" s="182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85"/>
      <c r="AB189" s="191"/>
      <c r="AC189" s="22"/>
      <c r="AD189" s="23"/>
      <c r="AE189" s="95"/>
      <c r="AF189" s="95"/>
      <c r="AG189" s="95"/>
      <c r="AH189" s="95"/>
      <c r="AI189" s="95"/>
    </row>
    <row r="190" spans="2:35" ht="18.75" customHeight="1">
      <c r="B190" s="306"/>
      <c r="C190" s="307"/>
      <c r="D190" s="98">
        <v>340</v>
      </c>
      <c r="E190" s="167"/>
      <c r="F190" s="144"/>
      <c r="G190" s="175"/>
      <c r="H190" s="183">
        <f t="shared" si="45"/>
        <v>0</v>
      </c>
      <c r="I190" s="182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85"/>
      <c r="AB190" s="191"/>
      <c r="AC190" s="22"/>
      <c r="AD190" s="23"/>
      <c r="AE190" s="95"/>
      <c r="AF190" s="95"/>
      <c r="AG190" s="95"/>
      <c r="AH190" s="95"/>
      <c r="AI190" s="95"/>
    </row>
    <row r="191" spans="2:35" s="17" customFormat="1" ht="19.5" customHeight="1">
      <c r="B191" s="158" t="s">
        <v>328</v>
      </c>
      <c r="C191" s="213" t="s">
        <v>329</v>
      </c>
      <c r="D191" s="220"/>
      <c r="E191" s="169" t="s">
        <v>328</v>
      </c>
      <c r="F191" s="148" t="s">
        <v>329</v>
      </c>
      <c r="G191" s="176">
        <v>226</v>
      </c>
      <c r="H191" s="183">
        <f t="shared" si="45"/>
        <v>0</v>
      </c>
      <c r="I191" s="91">
        <f aca="true" t="shared" si="58" ref="I191:R191">SUM(I195:I200)</f>
        <v>0</v>
      </c>
      <c r="J191" s="100">
        <f t="shared" si="58"/>
        <v>0</v>
      </c>
      <c r="K191" s="100">
        <f t="shared" si="58"/>
        <v>0</v>
      </c>
      <c r="L191" s="100">
        <f t="shared" si="58"/>
        <v>0</v>
      </c>
      <c r="M191" s="100">
        <f t="shared" si="58"/>
        <v>0</v>
      </c>
      <c r="N191" s="100">
        <f t="shared" si="58"/>
        <v>0</v>
      </c>
      <c r="O191" s="100">
        <f t="shared" si="58"/>
        <v>0</v>
      </c>
      <c r="P191" s="100">
        <f t="shared" si="58"/>
        <v>0</v>
      </c>
      <c r="Q191" s="100">
        <f t="shared" si="58"/>
        <v>0</v>
      </c>
      <c r="R191" s="100">
        <f t="shared" si="58"/>
        <v>0</v>
      </c>
      <c r="S191" s="100">
        <f>SUM(S192:S201)</f>
        <v>0</v>
      </c>
      <c r="T191" s="100">
        <f>SUM(T195:T200)</f>
        <v>0</v>
      </c>
      <c r="U191" s="100">
        <f>SUM(U195:U200)</f>
        <v>0</v>
      </c>
      <c r="V191" s="100">
        <f aca="true" t="shared" si="59" ref="V191:AB191">SUM(V195:V200)</f>
        <v>0</v>
      </c>
      <c r="W191" s="100">
        <f t="shared" si="59"/>
        <v>0</v>
      </c>
      <c r="X191" s="100">
        <f t="shared" si="59"/>
        <v>0</v>
      </c>
      <c r="Y191" s="100">
        <f t="shared" si="59"/>
        <v>0</v>
      </c>
      <c r="Z191" s="100">
        <f t="shared" si="59"/>
        <v>0</v>
      </c>
      <c r="AA191" s="185">
        <f t="shared" si="59"/>
        <v>0</v>
      </c>
      <c r="AB191" s="191">
        <f t="shared" si="59"/>
        <v>0</v>
      </c>
      <c r="AC191" s="24" t="e">
        <f>SUM(#REF!+#REF!+#REF!+#REF!)+#REF!</f>
        <v>#REF!</v>
      </c>
      <c r="AD191" s="25" t="e">
        <f>SUM(#REF!+#REF!+#REF!+#REF!)+#REF!</f>
        <v>#REF!</v>
      </c>
      <c r="AE191" s="133"/>
      <c r="AF191" s="133"/>
      <c r="AG191" s="133"/>
      <c r="AH191" s="133"/>
      <c r="AI191" s="133"/>
    </row>
    <row r="192" spans="2:35" s="17" customFormat="1" ht="19.5" customHeight="1">
      <c r="B192" s="158"/>
      <c r="C192" s="115" t="s">
        <v>117</v>
      </c>
      <c r="D192" s="98">
        <v>211</v>
      </c>
      <c r="E192" s="169"/>
      <c r="F192" s="148"/>
      <c r="G192" s="176"/>
      <c r="H192" s="183">
        <f t="shared" si="45"/>
        <v>0</v>
      </c>
      <c r="I192" s="91"/>
      <c r="J192" s="100"/>
      <c r="K192" s="100"/>
      <c r="L192" s="100"/>
      <c r="M192" s="100"/>
      <c r="N192" s="100"/>
      <c r="O192" s="100"/>
      <c r="P192" s="100"/>
      <c r="Q192" s="100"/>
      <c r="R192" s="100"/>
      <c r="S192" s="114"/>
      <c r="T192" s="100"/>
      <c r="U192" s="86"/>
      <c r="V192" s="100"/>
      <c r="W192" s="100"/>
      <c r="X192" s="100"/>
      <c r="Y192" s="100"/>
      <c r="Z192" s="100"/>
      <c r="AA192" s="185"/>
      <c r="AB192" s="191"/>
      <c r="AC192" s="24"/>
      <c r="AD192" s="25"/>
      <c r="AE192" s="133"/>
      <c r="AF192" s="133"/>
      <c r="AG192" s="133"/>
      <c r="AH192" s="133"/>
      <c r="AI192" s="133"/>
    </row>
    <row r="193" spans="2:35" s="17" customFormat="1" ht="19.5" customHeight="1">
      <c r="B193" s="158"/>
      <c r="C193" s="115" t="s">
        <v>118</v>
      </c>
      <c r="D193" s="98">
        <v>212</v>
      </c>
      <c r="E193" s="169"/>
      <c r="F193" s="148"/>
      <c r="G193" s="176"/>
      <c r="H193" s="183">
        <f t="shared" si="45"/>
        <v>0</v>
      </c>
      <c r="I193" s="91"/>
      <c r="J193" s="100"/>
      <c r="K193" s="100"/>
      <c r="L193" s="100"/>
      <c r="M193" s="100"/>
      <c r="N193" s="100"/>
      <c r="O193" s="100"/>
      <c r="P193" s="100"/>
      <c r="Q193" s="100"/>
      <c r="R193" s="100"/>
      <c r="S193" s="114"/>
      <c r="T193" s="100"/>
      <c r="U193" s="86"/>
      <c r="V193" s="100"/>
      <c r="W193" s="100"/>
      <c r="X193" s="100"/>
      <c r="Y193" s="100"/>
      <c r="Z193" s="100"/>
      <c r="AA193" s="185"/>
      <c r="AB193" s="191"/>
      <c r="AC193" s="24"/>
      <c r="AD193" s="25"/>
      <c r="AE193" s="133"/>
      <c r="AF193" s="133"/>
      <c r="AG193" s="133"/>
      <c r="AH193" s="133"/>
      <c r="AI193" s="133"/>
    </row>
    <row r="194" spans="2:35" s="17" customFormat="1" ht="19.5" customHeight="1">
      <c r="B194" s="158"/>
      <c r="C194" s="115" t="s">
        <v>394</v>
      </c>
      <c r="D194" s="98">
        <v>213</v>
      </c>
      <c r="E194" s="169"/>
      <c r="F194" s="148"/>
      <c r="G194" s="176"/>
      <c r="H194" s="183">
        <f t="shared" si="45"/>
        <v>0</v>
      </c>
      <c r="I194" s="91"/>
      <c r="J194" s="100"/>
      <c r="K194" s="100"/>
      <c r="L194" s="100"/>
      <c r="M194" s="100"/>
      <c r="N194" s="100"/>
      <c r="O194" s="100"/>
      <c r="P194" s="100"/>
      <c r="Q194" s="100"/>
      <c r="R194" s="100"/>
      <c r="S194" s="114"/>
      <c r="T194" s="100"/>
      <c r="U194" s="86"/>
      <c r="V194" s="100"/>
      <c r="W194" s="100"/>
      <c r="X194" s="100"/>
      <c r="Y194" s="100"/>
      <c r="Z194" s="100"/>
      <c r="AA194" s="185"/>
      <c r="AB194" s="191"/>
      <c r="AC194" s="24"/>
      <c r="AD194" s="25"/>
      <c r="AE194" s="133"/>
      <c r="AF194" s="133"/>
      <c r="AG194" s="133"/>
      <c r="AH194" s="133"/>
      <c r="AI194" s="133"/>
    </row>
    <row r="195" spans="2:35" s="17" customFormat="1" ht="19.5" customHeight="1">
      <c r="B195" s="158"/>
      <c r="C195" s="74" t="s">
        <v>80</v>
      </c>
      <c r="D195" s="75">
        <v>226</v>
      </c>
      <c r="E195" s="169"/>
      <c r="F195" s="148"/>
      <c r="G195" s="176"/>
      <c r="H195" s="183">
        <f t="shared" si="45"/>
        <v>0</v>
      </c>
      <c r="I195" s="182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86"/>
      <c r="V195" s="100"/>
      <c r="W195" s="100"/>
      <c r="X195" s="100"/>
      <c r="Y195" s="100"/>
      <c r="Z195" s="100"/>
      <c r="AA195" s="185"/>
      <c r="AB195" s="191"/>
      <c r="AC195" s="24"/>
      <c r="AD195" s="25"/>
      <c r="AE195" s="133"/>
      <c r="AF195" s="133"/>
      <c r="AG195" s="133"/>
      <c r="AH195" s="133"/>
      <c r="AI195" s="133"/>
    </row>
    <row r="196" spans="2:35" s="17" customFormat="1" ht="19.5" customHeight="1">
      <c r="B196" s="158"/>
      <c r="C196" s="74" t="s">
        <v>360</v>
      </c>
      <c r="D196" s="75">
        <v>222</v>
      </c>
      <c r="E196" s="169"/>
      <c r="F196" s="148"/>
      <c r="G196" s="176"/>
      <c r="H196" s="183">
        <f t="shared" si="45"/>
        <v>0</v>
      </c>
      <c r="I196" s="91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86"/>
      <c r="V196" s="100"/>
      <c r="W196" s="100"/>
      <c r="X196" s="100"/>
      <c r="Y196" s="100"/>
      <c r="Z196" s="100"/>
      <c r="AA196" s="185"/>
      <c r="AB196" s="191"/>
      <c r="AC196" s="24"/>
      <c r="AD196" s="25"/>
      <c r="AE196" s="133"/>
      <c r="AF196" s="133"/>
      <c r="AG196" s="133"/>
      <c r="AH196" s="133"/>
      <c r="AI196" s="133"/>
    </row>
    <row r="197" spans="2:35" s="17" customFormat="1" ht="19.5" customHeight="1">
      <c r="B197" s="158"/>
      <c r="C197" s="74" t="s">
        <v>129</v>
      </c>
      <c r="D197" s="75">
        <v>290</v>
      </c>
      <c r="E197" s="169"/>
      <c r="F197" s="148"/>
      <c r="G197" s="176"/>
      <c r="H197" s="183">
        <f t="shared" si="45"/>
        <v>0</v>
      </c>
      <c r="I197" s="91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86"/>
      <c r="V197" s="100"/>
      <c r="W197" s="100"/>
      <c r="X197" s="100"/>
      <c r="Y197" s="100"/>
      <c r="Z197" s="100"/>
      <c r="AA197" s="185"/>
      <c r="AB197" s="191"/>
      <c r="AC197" s="24"/>
      <c r="AD197" s="25"/>
      <c r="AE197" s="133"/>
      <c r="AF197" s="133"/>
      <c r="AG197" s="133"/>
      <c r="AH197" s="133"/>
      <c r="AI197" s="133"/>
    </row>
    <row r="198" spans="2:35" s="17" customFormat="1" ht="19.5" customHeight="1">
      <c r="B198" s="158"/>
      <c r="C198" s="74" t="s">
        <v>84</v>
      </c>
      <c r="D198" s="75">
        <v>310</v>
      </c>
      <c r="E198" s="169"/>
      <c r="F198" s="148"/>
      <c r="G198" s="176"/>
      <c r="H198" s="183">
        <f t="shared" si="45"/>
        <v>0</v>
      </c>
      <c r="I198" s="91"/>
      <c r="J198" s="100"/>
      <c r="K198" s="100"/>
      <c r="L198" s="100"/>
      <c r="M198" s="100"/>
      <c r="N198" s="100"/>
      <c r="O198" s="100"/>
      <c r="P198" s="100"/>
      <c r="Q198" s="100"/>
      <c r="R198" s="100"/>
      <c r="S198" s="114"/>
      <c r="T198" s="100"/>
      <c r="U198" s="86"/>
      <c r="V198" s="100"/>
      <c r="W198" s="100"/>
      <c r="X198" s="100"/>
      <c r="Y198" s="100"/>
      <c r="Z198" s="100"/>
      <c r="AA198" s="185"/>
      <c r="AB198" s="191"/>
      <c r="AC198" s="24"/>
      <c r="AD198" s="25"/>
      <c r="AE198" s="133"/>
      <c r="AF198" s="133"/>
      <c r="AG198" s="133"/>
      <c r="AH198" s="133"/>
      <c r="AI198" s="133"/>
    </row>
    <row r="199" spans="2:35" s="17" customFormat="1" ht="19.5" customHeight="1">
      <c r="B199" s="158"/>
      <c r="C199" s="74" t="s">
        <v>123</v>
      </c>
      <c r="D199" s="75">
        <v>340</v>
      </c>
      <c r="E199" s="169"/>
      <c r="F199" s="148"/>
      <c r="G199" s="176"/>
      <c r="H199" s="183">
        <f t="shared" si="45"/>
        <v>0</v>
      </c>
      <c r="I199" s="91"/>
      <c r="J199" s="100"/>
      <c r="K199" s="100"/>
      <c r="L199" s="100"/>
      <c r="M199" s="100"/>
      <c r="N199" s="100"/>
      <c r="O199" s="100"/>
      <c r="P199" s="100"/>
      <c r="Q199" s="100"/>
      <c r="R199" s="100"/>
      <c r="S199" s="114"/>
      <c r="T199" s="100"/>
      <c r="U199" s="86"/>
      <c r="V199" s="100"/>
      <c r="W199" s="100"/>
      <c r="X199" s="100"/>
      <c r="Y199" s="100"/>
      <c r="Z199" s="100"/>
      <c r="AA199" s="185"/>
      <c r="AB199" s="191"/>
      <c r="AC199" s="24"/>
      <c r="AD199" s="25"/>
      <c r="AE199" s="133"/>
      <c r="AF199" s="133"/>
      <c r="AG199" s="133"/>
      <c r="AH199" s="133"/>
      <c r="AI199" s="133"/>
    </row>
    <row r="200" spans="2:35" s="17" customFormat="1" ht="19.5" customHeight="1">
      <c r="B200" s="158"/>
      <c r="C200" s="74" t="s">
        <v>358</v>
      </c>
      <c r="D200" s="75">
        <v>226</v>
      </c>
      <c r="E200" s="169"/>
      <c r="F200" s="148"/>
      <c r="G200" s="176"/>
      <c r="H200" s="183">
        <f t="shared" si="45"/>
        <v>0</v>
      </c>
      <c r="I200" s="91"/>
      <c r="J200" s="100"/>
      <c r="K200" s="100"/>
      <c r="L200" s="100"/>
      <c r="M200" s="100"/>
      <c r="N200" s="100"/>
      <c r="O200" s="100"/>
      <c r="P200" s="100"/>
      <c r="Q200" s="100"/>
      <c r="R200" s="100"/>
      <c r="S200" s="114"/>
      <c r="T200" s="100"/>
      <c r="U200" s="86"/>
      <c r="V200" s="100"/>
      <c r="W200" s="100"/>
      <c r="X200" s="100"/>
      <c r="Y200" s="100"/>
      <c r="Z200" s="100"/>
      <c r="AA200" s="185"/>
      <c r="AB200" s="191"/>
      <c r="AC200" s="24"/>
      <c r="AD200" s="25"/>
      <c r="AE200" s="133"/>
      <c r="AF200" s="133"/>
      <c r="AG200" s="133"/>
      <c r="AH200" s="133"/>
      <c r="AI200" s="133"/>
    </row>
    <row r="201" spans="2:35" s="111" customFormat="1" ht="19.5" customHeight="1" hidden="1">
      <c r="B201" s="158"/>
      <c r="C201" s="212" t="s">
        <v>386</v>
      </c>
      <c r="D201" s="75"/>
      <c r="E201" s="169"/>
      <c r="F201" s="148"/>
      <c r="G201" s="176"/>
      <c r="H201" s="183">
        <f t="shared" si="45"/>
        <v>0</v>
      </c>
      <c r="I201" s="91"/>
      <c r="J201" s="100"/>
      <c r="K201" s="100"/>
      <c r="L201" s="100"/>
      <c r="M201" s="100"/>
      <c r="N201" s="100"/>
      <c r="O201" s="100"/>
      <c r="P201" s="100"/>
      <c r="Q201" s="100"/>
      <c r="R201" s="100"/>
      <c r="S201" s="114"/>
      <c r="T201" s="100"/>
      <c r="U201" s="86"/>
      <c r="V201" s="100"/>
      <c r="W201" s="100"/>
      <c r="X201" s="100"/>
      <c r="Y201" s="100"/>
      <c r="Z201" s="100"/>
      <c r="AA201" s="185"/>
      <c r="AB201" s="191"/>
      <c r="AC201" s="112"/>
      <c r="AD201" s="113"/>
      <c r="AE201" s="133"/>
      <c r="AF201" s="133"/>
      <c r="AG201" s="133"/>
      <c r="AH201" s="133"/>
      <c r="AI201" s="133"/>
    </row>
    <row r="202" spans="2:35" s="31" customFormat="1" ht="34.5">
      <c r="B202" s="84" t="s">
        <v>283</v>
      </c>
      <c r="C202" s="211" t="s">
        <v>368</v>
      </c>
      <c r="D202" s="134"/>
      <c r="E202" s="168" t="s">
        <v>283</v>
      </c>
      <c r="F202" s="147" t="s">
        <v>278</v>
      </c>
      <c r="G202" s="141"/>
      <c r="H202" s="183">
        <f t="shared" si="45"/>
        <v>0</v>
      </c>
      <c r="I202" s="179">
        <f aca="true" t="shared" si="60" ref="I202:T202">SUM(I203:I205)</f>
        <v>0</v>
      </c>
      <c r="J202" s="153">
        <f t="shared" si="60"/>
        <v>0</v>
      </c>
      <c r="K202" s="153">
        <f t="shared" si="60"/>
        <v>0</v>
      </c>
      <c r="L202" s="153">
        <f t="shared" si="60"/>
        <v>0</v>
      </c>
      <c r="M202" s="153">
        <f t="shared" si="60"/>
        <v>0</v>
      </c>
      <c r="N202" s="153">
        <f t="shared" si="60"/>
        <v>0</v>
      </c>
      <c r="O202" s="153">
        <f t="shared" si="60"/>
        <v>0</v>
      </c>
      <c r="P202" s="153">
        <f t="shared" si="60"/>
        <v>0</v>
      </c>
      <c r="Q202" s="153">
        <f t="shared" si="60"/>
        <v>0</v>
      </c>
      <c r="R202" s="153">
        <f t="shared" si="60"/>
        <v>0</v>
      </c>
      <c r="S202" s="153">
        <f t="shared" si="60"/>
        <v>0</v>
      </c>
      <c r="T202" s="153">
        <f t="shared" si="60"/>
        <v>0</v>
      </c>
      <c r="U202" s="153">
        <f>SUM(U203:U205)</f>
        <v>0</v>
      </c>
      <c r="V202" s="153">
        <f aca="true" t="shared" si="61" ref="V202:AB202">SUM(V203:V205)</f>
        <v>0</v>
      </c>
      <c r="W202" s="153">
        <f t="shared" si="61"/>
        <v>0</v>
      </c>
      <c r="X202" s="153">
        <f t="shared" si="61"/>
        <v>0</v>
      </c>
      <c r="Y202" s="153">
        <f t="shared" si="61"/>
        <v>0</v>
      </c>
      <c r="Z202" s="153">
        <f t="shared" si="61"/>
        <v>0</v>
      </c>
      <c r="AA202" s="188">
        <f t="shared" si="61"/>
        <v>0</v>
      </c>
      <c r="AB202" s="192">
        <f t="shared" si="61"/>
        <v>0</v>
      </c>
      <c r="AC202" s="29" t="e">
        <f>SUM(#REF!+#REF!+#REF!+#REF!)+#REF!</f>
        <v>#REF!</v>
      </c>
      <c r="AD202" s="30" t="e">
        <f>SUM(#REF!+#REF!+#REF!+#REF!)+#REF!</f>
        <v>#REF!</v>
      </c>
      <c r="AE202" s="296"/>
      <c r="AF202" s="296"/>
      <c r="AG202" s="296"/>
      <c r="AH202" s="296"/>
      <c r="AI202" s="296"/>
    </row>
    <row r="203" spans="2:35" ht="34.5">
      <c r="B203" s="157" t="s">
        <v>233</v>
      </c>
      <c r="C203" s="97" t="s">
        <v>234</v>
      </c>
      <c r="D203" s="98">
        <v>225</v>
      </c>
      <c r="E203" s="167" t="s">
        <v>233</v>
      </c>
      <c r="F203" s="143" t="s">
        <v>234</v>
      </c>
      <c r="G203" s="175">
        <v>225</v>
      </c>
      <c r="H203" s="183">
        <f t="shared" si="45"/>
        <v>0</v>
      </c>
      <c r="I203" s="91"/>
      <c r="J203" s="100"/>
      <c r="K203" s="100"/>
      <c r="L203" s="100"/>
      <c r="M203" s="100"/>
      <c r="N203" s="100"/>
      <c r="O203" s="100"/>
      <c r="P203" s="100"/>
      <c r="Q203" s="114"/>
      <c r="R203" s="114"/>
      <c r="S203" s="100"/>
      <c r="T203" s="100"/>
      <c r="U203" s="100"/>
      <c r="V203" s="100"/>
      <c r="W203" s="100"/>
      <c r="X203" s="100"/>
      <c r="Y203" s="100"/>
      <c r="Z203" s="100"/>
      <c r="AA203" s="185"/>
      <c r="AB203" s="191"/>
      <c r="AC203" s="22" t="e">
        <f>SUM(#REF!+#REF!+#REF!+#REF!)+#REF!</f>
        <v>#REF!</v>
      </c>
      <c r="AD203" s="23" t="e">
        <f>SUM(#REF!+#REF!+#REF!+#REF!)+#REF!</f>
        <v>#REF!</v>
      </c>
      <c r="AE203" s="95"/>
      <c r="AF203" s="95"/>
      <c r="AG203" s="95"/>
      <c r="AH203" s="95"/>
      <c r="AI203" s="95"/>
    </row>
    <row r="204" spans="2:35" ht="17.25">
      <c r="B204" s="157"/>
      <c r="C204" s="74" t="s">
        <v>80</v>
      </c>
      <c r="D204" s="98">
        <v>226</v>
      </c>
      <c r="E204" s="167"/>
      <c r="F204" s="143"/>
      <c r="G204" s="175"/>
      <c r="H204" s="183">
        <f t="shared" si="45"/>
        <v>0</v>
      </c>
      <c r="I204" s="106"/>
      <c r="J204" s="100"/>
      <c r="K204" s="100"/>
      <c r="L204" s="100"/>
      <c r="M204" s="100"/>
      <c r="N204" s="100"/>
      <c r="O204" s="100"/>
      <c r="P204" s="100"/>
      <c r="Q204" s="100"/>
      <c r="R204" s="114"/>
      <c r="S204" s="100"/>
      <c r="T204" s="100"/>
      <c r="U204" s="100"/>
      <c r="V204" s="100"/>
      <c r="W204" s="100"/>
      <c r="X204" s="100"/>
      <c r="Y204" s="100"/>
      <c r="Z204" s="100"/>
      <c r="AA204" s="185"/>
      <c r="AB204" s="191"/>
      <c r="AC204" s="22"/>
      <c r="AD204" s="23"/>
      <c r="AE204" s="95"/>
      <c r="AF204" s="95"/>
      <c r="AG204" s="95"/>
      <c r="AH204" s="95"/>
      <c r="AI204" s="95"/>
    </row>
    <row r="205" spans="2:35" ht="17.25">
      <c r="B205" s="157"/>
      <c r="C205" s="97" t="s">
        <v>150</v>
      </c>
      <c r="D205" s="98">
        <v>310</v>
      </c>
      <c r="E205" s="167"/>
      <c r="F205" s="143" t="s">
        <v>150</v>
      </c>
      <c r="G205" s="175">
        <v>310</v>
      </c>
      <c r="H205" s="183">
        <f t="shared" si="45"/>
        <v>0</v>
      </c>
      <c r="I205" s="106"/>
      <c r="J205" s="100"/>
      <c r="K205" s="100"/>
      <c r="L205" s="100"/>
      <c r="M205" s="100"/>
      <c r="N205" s="100"/>
      <c r="O205" s="100"/>
      <c r="P205" s="100"/>
      <c r="Q205" s="100"/>
      <c r="R205" s="114"/>
      <c r="S205" s="100"/>
      <c r="T205" s="100"/>
      <c r="U205" s="100"/>
      <c r="V205" s="100"/>
      <c r="W205" s="100"/>
      <c r="X205" s="100"/>
      <c r="Y205" s="100"/>
      <c r="Z205" s="100"/>
      <c r="AA205" s="185"/>
      <c r="AB205" s="191"/>
      <c r="AC205" s="22" t="e">
        <f>SUM(#REF!+#REF!+#REF!+#REF!)+#REF!</f>
        <v>#REF!</v>
      </c>
      <c r="AD205" s="23" t="e">
        <f>SUM(#REF!+#REF!+#REF!+#REF!)+#REF!</f>
        <v>#REF!</v>
      </c>
      <c r="AE205" s="95"/>
      <c r="AF205" s="95"/>
      <c r="AG205" s="95"/>
      <c r="AH205" s="95"/>
      <c r="AI205" s="95"/>
    </row>
    <row r="206" spans="2:35" s="107" customFormat="1" ht="17.25" hidden="1">
      <c r="B206" s="157"/>
      <c r="C206" s="212" t="s">
        <v>386</v>
      </c>
      <c r="D206" s="98"/>
      <c r="E206" s="167"/>
      <c r="F206" s="143"/>
      <c r="G206" s="175"/>
      <c r="H206" s="183">
        <f t="shared" si="45"/>
        <v>0</v>
      </c>
      <c r="I206" s="91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85"/>
      <c r="AB206" s="191"/>
      <c r="AC206" s="108"/>
      <c r="AD206" s="109"/>
      <c r="AE206" s="95"/>
      <c r="AF206" s="95"/>
      <c r="AG206" s="95"/>
      <c r="AH206" s="95"/>
      <c r="AI206" s="95"/>
    </row>
    <row r="207" spans="2:35" ht="51.75">
      <c r="B207" s="83" t="s">
        <v>12</v>
      </c>
      <c r="C207" s="211" t="s">
        <v>371</v>
      </c>
      <c r="D207" s="98"/>
      <c r="E207" s="170" t="s">
        <v>12</v>
      </c>
      <c r="F207" s="147" t="s">
        <v>279</v>
      </c>
      <c r="G207" s="175"/>
      <c r="H207" s="183">
        <f aca="true" t="shared" si="62" ref="H207:H270">I207+J207+K207+L207+M207+N207+O207+P207+Q207+R207+S207+T207+V207+W207+X207+Y207+Z207+AA207+AB207</f>
        <v>0</v>
      </c>
      <c r="I207" s="179">
        <f aca="true" t="shared" si="63" ref="I207:U207">I208</f>
        <v>0</v>
      </c>
      <c r="J207" s="153">
        <f t="shared" si="63"/>
        <v>0</v>
      </c>
      <c r="K207" s="153">
        <f t="shared" si="63"/>
        <v>0</v>
      </c>
      <c r="L207" s="153">
        <f t="shared" si="63"/>
        <v>0</v>
      </c>
      <c r="M207" s="153">
        <f t="shared" si="63"/>
        <v>0</v>
      </c>
      <c r="N207" s="153">
        <f t="shared" si="63"/>
        <v>0</v>
      </c>
      <c r="O207" s="153">
        <f t="shared" si="63"/>
        <v>0</v>
      </c>
      <c r="P207" s="153">
        <f t="shared" si="63"/>
        <v>0</v>
      </c>
      <c r="Q207" s="153">
        <f t="shared" si="63"/>
        <v>0</v>
      </c>
      <c r="R207" s="153">
        <f t="shared" si="63"/>
        <v>0</v>
      </c>
      <c r="S207" s="153">
        <f t="shared" si="63"/>
        <v>0</v>
      </c>
      <c r="T207" s="153">
        <f t="shared" si="63"/>
        <v>0</v>
      </c>
      <c r="U207" s="153">
        <f t="shared" si="63"/>
        <v>0</v>
      </c>
      <c r="V207" s="153">
        <f aca="true" t="shared" si="64" ref="V207:AB207">V208</f>
        <v>0</v>
      </c>
      <c r="W207" s="153">
        <f t="shared" si="64"/>
        <v>0</v>
      </c>
      <c r="X207" s="153">
        <f t="shared" si="64"/>
        <v>0</v>
      </c>
      <c r="Y207" s="153">
        <f t="shared" si="64"/>
        <v>0</v>
      </c>
      <c r="Z207" s="153">
        <f t="shared" si="64"/>
        <v>0</v>
      </c>
      <c r="AA207" s="188">
        <f t="shared" si="64"/>
        <v>0</v>
      </c>
      <c r="AB207" s="192">
        <f t="shared" si="64"/>
        <v>0</v>
      </c>
      <c r="AC207" s="29" t="e">
        <f>SUM(#REF!+#REF!+#REF!+#REF!)+#REF!</f>
        <v>#REF!</v>
      </c>
      <c r="AD207" s="30" t="e">
        <f>SUM(#REF!+#REF!+#REF!+#REF!)+#REF!</f>
        <v>#REF!</v>
      </c>
      <c r="AE207" s="95"/>
      <c r="AF207" s="95"/>
      <c r="AG207" s="95"/>
      <c r="AH207" s="95"/>
      <c r="AI207" s="95"/>
    </row>
    <row r="208" spans="2:35" ht="51.75">
      <c r="B208" s="157" t="s">
        <v>288</v>
      </c>
      <c r="C208" s="97" t="s">
        <v>289</v>
      </c>
      <c r="D208" s="98"/>
      <c r="E208" s="167" t="s">
        <v>288</v>
      </c>
      <c r="F208" s="143" t="s">
        <v>289</v>
      </c>
      <c r="G208" s="175"/>
      <c r="H208" s="183">
        <f t="shared" si="62"/>
        <v>0</v>
      </c>
      <c r="I208" s="91"/>
      <c r="J208" s="100">
        <f aca="true" t="shared" si="65" ref="J208:T208">SUM(J209:J211)</f>
        <v>0</v>
      </c>
      <c r="K208" s="100">
        <f t="shared" si="65"/>
        <v>0</v>
      </c>
      <c r="L208" s="100">
        <f t="shared" si="65"/>
        <v>0</v>
      </c>
      <c r="M208" s="100">
        <f t="shared" si="65"/>
        <v>0</v>
      </c>
      <c r="N208" s="100">
        <f t="shared" si="65"/>
        <v>0</v>
      </c>
      <c r="O208" s="100">
        <f t="shared" si="65"/>
        <v>0</v>
      </c>
      <c r="P208" s="100">
        <f t="shared" si="65"/>
        <v>0</v>
      </c>
      <c r="Q208" s="100">
        <f t="shared" si="65"/>
        <v>0</v>
      </c>
      <c r="R208" s="100">
        <f t="shared" si="65"/>
        <v>0</v>
      </c>
      <c r="S208" s="100">
        <f t="shared" si="65"/>
        <v>0</v>
      </c>
      <c r="T208" s="100">
        <f t="shared" si="65"/>
        <v>0</v>
      </c>
      <c r="U208" s="100">
        <f>SUM(U209:U211)</f>
        <v>0</v>
      </c>
      <c r="V208" s="100">
        <f aca="true" t="shared" si="66" ref="V208:AB208">SUM(V209:V211)</f>
        <v>0</v>
      </c>
      <c r="W208" s="100">
        <f t="shared" si="66"/>
        <v>0</v>
      </c>
      <c r="X208" s="100">
        <f t="shared" si="66"/>
        <v>0</v>
      </c>
      <c r="Y208" s="100">
        <f t="shared" si="66"/>
        <v>0</v>
      </c>
      <c r="Z208" s="100">
        <f t="shared" si="66"/>
        <v>0</v>
      </c>
      <c r="AA208" s="185">
        <f t="shared" si="66"/>
        <v>0</v>
      </c>
      <c r="AB208" s="191">
        <f t="shared" si="66"/>
        <v>0</v>
      </c>
      <c r="AC208" s="22" t="e">
        <f>SUM(#REF!+#REF!+#REF!+#REF!)+#REF!</f>
        <v>#REF!</v>
      </c>
      <c r="AD208" s="23" t="e">
        <f>SUM(#REF!+#REF!+#REF!+#REF!)+#REF!</f>
        <v>#REF!</v>
      </c>
      <c r="AE208" s="95"/>
      <c r="AF208" s="95"/>
      <c r="AG208" s="95"/>
      <c r="AH208" s="95"/>
      <c r="AI208" s="95"/>
    </row>
    <row r="209" spans="2:35" ht="17.25">
      <c r="B209" s="157"/>
      <c r="C209" s="97" t="s">
        <v>174</v>
      </c>
      <c r="D209" s="98">
        <v>226</v>
      </c>
      <c r="E209" s="167"/>
      <c r="F209" s="143" t="s">
        <v>174</v>
      </c>
      <c r="G209" s="175">
        <v>226</v>
      </c>
      <c r="H209" s="183">
        <f t="shared" si="62"/>
        <v>0</v>
      </c>
      <c r="I209" s="105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86"/>
      <c r="V209" s="100"/>
      <c r="W209" s="100"/>
      <c r="X209" s="100"/>
      <c r="Y209" s="100"/>
      <c r="Z209" s="100"/>
      <c r="AA209" s="185"/>
      <c r="AB209" s="191"/>
      <c r="AC209" s="22" t="e">
        <f>SUM(#REF!+#REF!+#REF!+#REF!)+#REF!</f>
        <v>#REF!</v>
      </c>
      <c r="AD209" s="23" t="e">
        <f>SUM(#REF!+#REF!+#REF!+#REF!)+#REF!</f>
        <v>#REF!</v>
      </c>
      <c r="AE209" s="95"/>
      <c r="AF209" s="95"/>
      <c r="AG209" s="95"/>
      <c r="AH209" s="95"/>
      <c r="AI209" s="95"/>
    </row>
    <row r="210" spans="2:35" ht="17.25">
      <c r="B210" s="157"/>
      <c r="C210" s="97" t="s">
        <v>84</v>
      </c>
      <c r="D210" s="98">
        <v>310</v>
      </c>
      <c r="E210" s="167"/>
      <c r="F210" s="143" t="s">
        <v>174</v>
      </c>
      <c r="G210" s="175">
        <v>227</v>
      </c>
      <c r="H210" s="183">
        <f t="shared" si="62"/>
        <v>0</v>
      </c>
      <c r="I210" s="105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86"/>
      <c r="V210" s="100"/>
      <c r="W210" s="100"/>
      <c r="X210" s="100"/>
      <c r="Y210" s="100"/>
      <c r="Z210" s="100"/>
      <c r="AA210" s="185"/>
      <c r="AB210" s="191"/>
      <c r="AC210" s="22"/>
      <c r="AD210" s="23"/>
      <c r="AE210" s="95"/>
      <c r="AF210" s="95"/>
      <c r="AG210" s="95"/>
      <c r="AH210" s="95"/>
      <c r="AI210" s="95"/>
    </row>
    <row r="211" spans="2:35" ht="17.25">
      <c r="B211" s="157"/>
      <c r="C211" s="97" t="s">
        <v>123</v>
      </c>
      <c r="D211" s="98">
        <v>340</v>
      </c>
      <c r="E211" s="167"/>
      <c r="F211" s="143" t="s">
        <v>123</v>
      </c>
      <c r="G211" s="175">
        <v>340</v>
      </c>
      <c r="H211" s="183">
        <f t="shared" si="62"/>
        <v>0</v>
      </c>
      <c r="I211" s="105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86"/>
      <c r="V211" s="100"/>
      <c r="W211" s="100"/>
      <c r="X211" s="100"/>
      <c r="Y211" s="100"/>
      <c r="Z211" s="100"/>
      <c r="AA211" s="185"/>
      <c r="AB211" s="191"/>
      <c r="AC211" s="22" t="e">
        <f>SUM(#REF!+#REF!+#REF!+#REF!)+#REF!</f>
        <v>#REF!</v>
      </c>
      <c r="AD211" s="23" t="e">
        <f>SUM(#REF!+#REF!+#REF!+#REF!)+#REF!</f>
        <v>#REF!</v>
      </c>
      <c r="AE211" s="95"/>
      <c r="AF211" s="95"/>
      <c r="AG211" s="95"/>
      <c r="AH211" s="95"/>
      <c r="AI211" s="95"/>
    </row>
    <row r="212" spans="2:35" s="107" customFormat="1" ht="17.25" hidden="1">
      <c r="B212" s="157"/>
      <c r="C212" s="212" t="s">
        <v>386</v>
      </c>
      <c r="D212" s="98"/>
      <c r="E212" s="167"/>
      <c r="F212" s="143"/>
      <c r="G212" s="175"/>
      <c r="H212" s="183">
        <f t="shared" si="62"/>
        <v>0</v>
      </c>
      <c r="I212" s="91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86"/>
      <c r="V212" s="100"/>
      <c r="W212" s="100"/>
      <c r="X212" s="100"/>
      <c r="Y212" s="100"/>
      <c r="Z212" s="100"/>
      <c r="AA212" s="185"/>
      <c r="AB212" s="191"/>
      <c r="AC212" s="108"/>
      <c r="AD212" s="109"/>
      <c r="AE212" s="95"/>
      <c r="AF212" s="95"/>
      <c r="AG212" s="95"/>
      <c r="AH212" s="95"/>
      <c r="AI212" s="95"/>
    </row>
    <row r="213" spans="2:35" ht="34.5">
      <c r="B213" s="83" t="s">
        <v>13</v>
      </c>
      <c r="C213" s="211" t="s">
        <v>281</v>
      </c>
      <c r="D213" s="98"/>
      <c r="E213" s="170" t="s">
        <v>13</v>
      </c>
      <c r="F213" s="147" t="s">
        <v>281</v>
      </c>
      <c r="G213" s="175"/>
      <c r="H213" s="183">
        <f t="shared" si="62"/>
        <v>0</v>
      </c>
      <c r="I213" s="179">
        <f aca="true" t="shared" si="67" ref="I213:T213">I214+I217+I218</f>
        <v>0</v>
      </c>
      <c r="J213" s="153">
        <f t="shared" si="67"/>
        <v>0</v>
      </c>
      <c r="K213" s="153">
        <f t="shared" si="67"/>
        <v>0</v>
      </c>
      <c r="L213" s="153">
        <f t="shared" si="67"/>
        <v>0</v>
      </c>
      <c r="M213" s="153">
        <f t="shared" si="67"/>
        <v>0</v>
      </c>
      <c r="N213" s="153">
        <f t="shared" si="67"/>
        <v>0</v>
      </c>
      <c r="O213" s="153">
        <f t="shared" si="67"/>
        <v>0</v>
      </c>
      <c r="P213" s="153">
        <f t="shared" si="67"/>
        <v>0</v>
      </c>
      <c r="Q213" s="153">
        <f t="shared" si="67"/>
        <v>0</v>
      </c>
      <c r="R213" s="153">
        <f t="shared" si="67"/>
        <v>0</v>
      </c>
      <c r="S213" s="153">
        <f t="shared" si="67"/>
        <v>0</v>
      </c>
      <c r="T213" s="153">
        <f t="shared" si="67"/>
        <v>0</v>
      </c>
      <c r="U213" s="153">
        <f>U214+U217+U218</f>
        <v>0</v>
      </c>
      <c r="V213" s="153">
        <f aca="true" t="shared" si="68" ref="V213:AB213">V214+V217+V218</f>
        <v>0</v>
      </c>
      <c r="W213" s="153">
        <f t="shared" si="68"/>
        <v>0</v>
      </c>
      <c r="X213" s="153">
        <f t="shared" si="68"/>
        <v>0</v>
      </c>
      <c r="Y213" s="153">
        <f t="shared" si="68"/>
        <v>0</v>
      </c>
      <c r="Z213" s="153">
        <f t="shared" si="68"/>
        <v>0</v>
      </c>
      <c r="AA213" s="188">
        <f t="shared" si="68"/>
        <v>0</v>
      </c>
      <c r="AB213" s="192">
        <f t="shared" si="68"/>
        <v>0</v>
      </c>
      <c r="AC213" s="29" t="e">
        <f>SUM(#REF!+#REF!+#REF!+#REF!)+#REF!</f>
        <v>#REF!</v>
      </c>
      <c r="AD213" s="30" t="e">
        <f>SUM(#REF!+#REF!+#REF!+#REF!)+#REF!</f>
        <v>#REF!</v>
      </c>
      <c r="AE213" s="95"/>
      <c r="AF213" s="95"/>
      <c r="AG213" s="95"/>
      <c r="AH213" s="95"/>
      <c r="AI213" s="95"/>
    </row>
    <row r="214" spans="2:35" ht="25.5">
      <c r="B214" s="157" t="s">
        <v>285</v>
      </c>
      <c r="C214" s="97" t="s">
        <v>235</v>
      </c>
      <c r="D214" s="98"/>
      <c r="E214" s="167" t="s">
        <v>285</v>
      </c>
      <c r="F214" s="143" t="s">
        <v>235</v>
      </c>
      <c r="G214" s="175"/>
      <c r="H214" s="183">
        <f t="shared" si="62"/>
        <v>0</v>
      </c>
      <c r="I214" s="91"/>
      <c r="J214" s="100">
        <f aca="true" t="shared" si="69" ref="J214:T214">J215+J216</f>
        <v>0</v>
      </c>
      <c r="K214" s="100">
        <f t="shared" si="69"/>
        <v>0</v>
      </c>
      <c r="L214" s="100">
        <f t="shared" si="69"/>
        <v>0</v>
      </c>
      <c r="M214" s="100">
        <f t="shared" si="69"/>
        <v>0</v>
      </c>
      <c r="N214" s="100">
        <f t="shared" si="69"/>
        <v>0</v>
      </c>
      <c r="O214" s="100">
        <f t="shared" si="69"/>
        <v>0</v>
      </c>
      <c r="P214" s="100">
        <f t="shared" si="69"/>
        <v>0</v>
      </c>
      <c r="Q214" s="100">
        <f t="shared" si="69"/>
        <v>0</v>
      </c>
      <c r="R214" s="100">
        <f t="shared" si="69"/>
        <v>0</v>
      </c>
      <c r="S214" s="100">
        <f t="shared" si="69"/>
        <v>0</v>
      </c>
      <c r="T214" s="100">
        <f t="shared" si="69"/>
        <v>0</v>
      </c>
      <c r="U214" s="100">
        <f>U215+U216</f>
        <v>0</v>
      </c>
      <c r="V214" s="100">
        <f aca="true" t="shared" si="70" ref="V214:AB214">V215+V216</f>
        <v>0</v>
      </c>
      <c r="W214" s="100">
        <f t="shared" si="70"/>
        <v>0</v>
      </c>
      <c r="X214" s="100">
        <f t="shared" si="70"/>
        <v>0</v>
      </c>
      <c r="Y214" s="100">
        <f t="shared" si="70"/>
        <v>0</v>
      </c>
      <c r="Z214" s="100">
        <f t="shared" si="70"/>
        <v>0</v>
      </c>
      <c r="AA214" s="185">
        <f t="shared" si="70"/>
        <v>0</v>
      </c>
      <c r="AB214" s="191">
        <f t="shared" si="70"/>
        <v>0</v>
      </c>
      <c r="AC214" s="22" t="e">
        <f>SUM(#REF!+#REF!+#REF!+#REF!)+#REF!</f>
        <v>#REF!</v>
      </c>
      <c r="AD214" s="23" t="e">
        <f>SUM(#REF!+#REF!+#REF!+#REF!)+#REF!</f>
        <v>#REF!</v>
      </c>
      <c r="AE214" s="95"/>
      <c r="AF214" s="95"/>
      <c r="AG214" s="95"/>
      <c r="AH214" s="95"/>
      <c r="AI214" s="95"/>
    </row>
    <row r="215" spans="2:35" ht="17.25">
      <c r="B215" s="157"/>
      <c r="C215" s="97" t="s">
        <v>117</v>
      </c>
      <c r="D215" s="98">
        <v>211</v>
      </c>
      <c r="E215" s="167"/>
      <c r="F215" s="143" t="s">
        <v>117</v>
      </c>
      <c r="G215" s="175">
        <v>211</v>
      </c>
      <c r="H215" s="183">
        <f t="shared" si="62"/>
        <v>0</v>
      </c>
      <c r="I215" s="105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85"/>
      <c r="AB215" s="191"/>
      <c r="AC215" s="22" t="e">
        <f>SUM(#REF!+#REF!+#REF!+#REF!)+#REF!</f>
        <v>#REF!</v>
      </c>
      <c r="AD215" s="23" t="e">
        <f>SUM(#REF!+#REF!+#REF!+#REF!)+#REF!</f>
        <v>#REF!</v>
      </c>
      <c r="AE215" s="95"/>
      <c r="AF215" s="95"/>
      <c r="AG215" s="95"/>
      <c r="AH215" s="95"/>
      <c r="AI215" s="95"/>
    </row>
    <row r="216" spans="2:35" ht="17.25">
      <c r="B216" s="157"/>
      <c r="C216" s="97" t="s">
        <v>119</v>
      </c>
      <c r="D216" s="98">
        <v>213</v>
      </c>
      <c r="E216" s="167"/>
      <c r="F216" s="143" t="s">
        <v>119</v>
      </c>
      <c r="G216" s="175">
        <v>213</v>
      </c>
      <c r="H216" s="183">
        <f t="shared" si="62"/>
        <v>0</v>
      </c>
      <c r="I216" s="105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85"/>
      <c r="AB216" s="191"/>
      <c r="AC216" s="22" t="e">
        <f>SUM(#REF!+#REF!+#REF!+#REF!)+#REF!</f>
        <v>#REF!</v>
      </c>
      <c r="AD216" s="23" t="e">
        <f>SUM(#REF!+#REF!+#REF!+#REF!)+#REF!</f>
        <v>#REF!</v>
      </c>
      <c r="AE216" s="95"/>
      <c r="AF216" s="95"/>
      <c r="AG216" s="95"/>
      <c r="AH216" s="95"/>
      <c r="AI216" s="95"/>
    </row>
    <row r="217" spans="2:35" ht="25.5">
      <c r="B217" s="157" t="s">
        <v>286</v>
      </c>
      <c r="C217" s="97" t="s">
        <v>236</v>
      </c>
      <c r="D217" s="98">
        <v>310</v>
      </c>
      <c r="E217" s="167" t="s">
        <v>286</v>
      </c>
      <c r="F217" s="143" t="s">
        <v>236</v>
      </c>
      <c r="G217" s="175">
        <v>310</v>
      </c>
      <c r="H217" s="183">
        <f t="shared" si="62"/>
        <v>0</v>
      </c>
      <c r="I217" s="105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85"/>
      <c r="AB217" s="191"/>
      <c r="AC217" s="22" t="e">
        <f>SUM(#REF!+#REF!+#REF!+#REF!)+#REF!</f>
        <v>#REF!</v>
      </c>
      <c r="AD217" s="23" t="e">
        <f>SUM(#REF!+#REF!+#REF!+#REF!)+#REF!</f>
        <v>#REF!</v>
      </c>
      <c r="AE217" s="95"/>
      <c r="AF217" s="95"/>
      <c r="AG217" s="95"/>
      <c r="AH217" s="95"/>
      <c r="AI217" s="95"/>
    </row>
    <row r="218" spans="2:35" ht="25.5">
      <c r="B218" s="157" t="s">
        <v>287</v>
      </c>
      <c r="C218" s="97" t="s">
        <v>55</v>
      </c>
      <c r="D218" s="98">
        <v>340</v>
      </c>
      <c r="E218" s="167" t="s">
        <v>287</v>
      </c>
      <c r="F218" s="143" t="s">
        <v>55</v>
      </c>
      <c r="G218" s="175">
        <v>340</v>
      </c>
      <c r="H218" s="183">
        <f t="shared" si="62"/>
        <v>0</v>
      </c>
      <c r="I218" s="91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85"/>
      <c r="AB218" s="191"/>
      <c r="AC218" s="22" t="e">
        <f>SUM(#REF!+#REF!+#REF!+#REF!)+#REF!</f>
        <v>#REF!</v>
      </c>
      <c r="AD218" s="23" t="e">
        <f>SUM(#REF!+#REF!+#REF!+#REF!)+#REF!</f>
        <v>#REF!</v>
      </c>
      <c r="AE218" s="95"/>
      <c r="AF218" s="95"/>
      <c r="AG218" s="95"/>
      <c r="AH218" s="95"/>
      <c r="AI218" s="95"/>
    </row>
    <row r="219" spans="2:35" ht="51.75">
      <c r="B219" s="83" t="s">
        <v>14</v>
      </c>
      <c r="C219" s="211" t="s">
        <v>369</v>
      </c>
      <c r="D219" s="98"/>
      <c r="E219" s="171" t="e">
        <f>#REF!+#REF!+#REF!+#REF!+#REF!+#REF!+#REF!+#REF!+#REF!+#REF!+#REF!+#REF!+#REF!+V219+#REF!</f>
        <v>#REF!</v>
      </c>
      <c r="F219" s="147" t="s">
        <v>282</v>
      </c>
      <c r="G219" s="175"/>
      <c r="H219" s="183">
        <f t="shared" si="62"/>
        <v>0</v>
      </c>
      <c r="I219" s="179">
        <f aca="true" t="shared" si="71" ref="I219:T219">SUM(I220:I224)</f>
        <v>0</v>
      </c>
      <c r="J219" s="153">
        <f t="shared" si="71"/>
        <v>0</v>
      </c>
      <c r="K219" s="153">
        <f t="shared" si="71"/>
        <v>0</v>
      </c>
      <c r="L219" s="153">
        <f t="shared" si="71"/>
        <v>0</v>
      </c>
      <c r="M219" s="153">
        <f t="shared" si="71"/>
        <v>0</v>
      </c>
      <c r="N219" s="153">
        <f t="shared" si="71"/>
        <v>0</v>
      </c>
      <c r="O219" s="153">
        <f t="shared" si="71"/>
        <v>0</v>
      </c>
      <c r="P219" s="153">
        <f t="shared" si="71"/>
        <v>0</v>
      </c>
      <c r="Q219" s="153">
        <f t="shared" si="71"/>
        <v>0</v>
      </c>
      <c r="R219" s="153">
        <f t="shared" si="71"/>
        <v>0</v>
      </c>
      <c r="S219" s="153">
        <f t="shared" si="71"/>
        <v>0</v>
      </c>
      <c r="T219" s="153">
        <f t="shared" si="71"/>
        <v>0</v>
      </c>
      <c r="U219" s="153">
        <f>SUM(U220:U224)</f>
        <v>0</v>
      </c>
      <c r="V219" s="153">
        <f aca="true" t="shared" si="72" ref="V219:AB219">SUM(V220:V224)</f>
        <v>0</v>
      </c>
      <c r="W219" s="153">
        <f t="shared" si="72"/>
        <v>0</v>
      </c>
      <c r="X219" s="153">
        <f t="shared" si="72"/>
        <v>0</v>
      </c>
      <c r="Y219" s="153">
        <f t="shared" si="72"/>
        <v>0</v>
      </c>
      <c r="Z219" s="153">
        <f t="shared" si="72"/>
        <v>0</v>
      </c>
      <c r="AA219" s="188">
        <f t="shared" si="72"/>
        <v>0</v>
      </c>
      <c r="AB219" s="192">
        <f t="shared" si="72"/>
        <v>0</v>
      </c>
      <c r="AC219" s="29" t="e">
        <f>SUM(#REF!+#REF!+#REF!+#REF!)+#REF!</f>
        <v>#REF!</v>
      </c>
      <c r="AD219" s="30" t="e">
        <f>SUM(#REF!+#REF!+#REF!+#REF!)+#REF!</f>
        <v>#REF!</v>
      </c>
      <c r="AE219" s="95"/>
      <c r="AF219" s="95"/>
      <c r="AG219" s="95"/>
      <c r="AH219" s="95"/>
      <c r="AI219" s="95"/>
    </row>
    <row r="220" spans="2:35" ht="17.25">
      <c r="B220" s="83"/>
      <c r="C220" s="74" t="s">
        <v>353</v>
      </c>
      <c r="D220" s="75">
        <v>222</v>
      </c>
      <c r="E220" s="170"/>
      <c r="F220" s="147"/>
      <c r="G220" s="175"/>
      <c r="H220" s="183">
        <f t="shared" si="62"/>
        <v>0</v>
      </c>
      <c r="I220" s="180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86"/>
      <c r="V220" s="154"/>
      <c r="W220" s="154"/>
      <c r="X220" s="154"/>
      <c r="Y220" s="154"/>
      <c r="Z220" s="154"/>
      <c r="AA220" s="189"/>
      <c r="AB220" s="193"/>
      <c r="AC220" s="29"/>
      <c r="AD220" s="30"/>
      <c r="AE220" s="95"/>
      <c r="AF220" s="95"/>
      <c r="AG220" s="95"/>
      <c r="AH220" s="95"/>
      <c r="AI220" s="95"/>
    </row>
    <row r="221" spans="2:35" ht="34.5">
      <c r="B221" s="157"/>
      <c r="C221" s="74" t="s">
        <v>284</v>
      </c>
      <c r="D221" s="75">
        <v>226</v>
      </c>
      <c r="E221" s="167"/>
      <c r="F221" s="143" t="s">
        <v>284</v>
      </c>
      <c r="G221" s="175">
        <v>226</v>
      </c>
      <c r="H221" s="183">
        <f t="shared" si="62"/>
        <v>0</v>
      </c>
      <c r="I221" s="180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86"/>
      <c r="V221" s="154"/>
      <c r="W221" s="154"/>
      <c r="X221" s="154"/>
      <c r="Y221" s="154"/>
      <c r="Z221" s="154"/>
      <c r="AA221" s="189"/>
      <c r="AB221" s="193"/>
      <c r="AC221" s="22" t="e">
        <f>SUM(#REF!+#REF!+#REF!+#REF!)+#REF!</f>
        <v>#REF!</v>
      </c>
      <c r="AD221" s="23" t="e">
        <f>SUM(#REF!+#REF!+#REF!+#REF!)+#REF!</f>
        <v>#REF!</v>
      </c>
      <c r="AE221" s="95"/>
      <c r="AF221" s="95"/>
      <c r="AG221" s="95"/>
      <c r="AH221" s="95"/>
      <c r="AI221" s="95"/>
    </row>
    <row r="222" spans="2:35" ht="17.25">
      <c r="B222" s="157"/>
      <c r="C222" s="74" t="s">
        <v>354</v>
      </c>
      <c r="D222" s="75">
        <v>290</v>
      </c>
      <c r="E222" s="167"/>
      <c r="F222" s="143"/>
      <c r="G222" s="175"/>
      <c r="H222" s="183">
        <f t="shared" si="62"/>
        <v>0</v>
      </c>
      <c r="I222" s="180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86"/>
      <c r="V222" s="154"/>
      <c r="W222" s="154"/>
      <c r="X222" s="154"/>
      <c r="Y222" s="154"/>
      <c r="Z222" s="154"/>
      <c r="AA222" s="189"/>
      <c r="AB222" s="193"/>
      <c r="AC222" s="22"/>
      <c r="AD222" s="23"/>
      <c r="AE222" s="95"/>
      <c r="AF222" s="95"/>
      <c r="AG222" s="95"/>
      <c r="AH222" s="95"/>
      <c r="AI222" s="95"/>
    </row>
    <row r="223" spans="2:35" ht="17.25">
      <c r="B223" s="157"/>
      <c r="C223" s="74" t="s">
        <v>355</v>
      </c>
      <c r="D223" s="75">
        <v>310</v>
      </c>
      <c r="E223" s="167"/>
      <c r="F223" s="143"/>
      <c r="G223" s="175"/>
      <c r="H223" s="183">
        <f t="shared" si="62"/>
        <v>0</v>
      </c>
      <c r="I223" s="180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86"/>
      <c r="V223" s="154"/>
      <c r="W223" s="154"/>
      <c r="X223" s="154"/>
      <c r="Y223" s="154"/>
      <c r="Z223" s="154"/>
      <c r="AA223" s="189"/>
      <c r="AB223" s="193"/>
      <c r="AC223" s="22"/>
      <c r="AD223" s="23"/>
      <c r="AE223" s="95"/>
      <c r="AF223" s="95"/>
      <c r="AG223" s="95"/>
      <c r="AH223" s="95"/>
      <c r="AI223" s="95"/>
    </row>
    <row r="224" spans="2:35" ht="17.25">
      <c r="B224" s="157"/>
      <c r="C224" s="74" t="s">
        <v>356</v>
      </c>
      <c r="D224" s="75">
        <v>340</v>
      </c>
      <c r="E224" s="167"/>
      <c r="F224" s="143"/>
      <c r="G224" s="175"/>
      <c r="H224" s="183">
        <f t="shared" si="62"/>
        <v>0</v>
      </c>
      <c r="I224" s="180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86"/>
      <c r="V224" s="154"/>
      <c r="W224" s="154"/>
      <c r="X224" s="154"/>
      <c r="Y224" s="154"/>
      <c r="Z224" s="154"/>
      <c r="AA224" s="189"/>
      <c r="AB224" s="193"/>
      <c r="AC224" s="22"/>
      <c r="AD224" s="23"/>
      <c r="AE224" s="95"/>
      <c r="AF224" s="95"/>
      <c r="AG224" s="95"/>
      <c r="AH224" s="95"/>
      <c r="AI224" s="95"/>
    </row>
    <row r="225" spans="1:35" s="31" customFormat="1" ht="51.75">
      <c r="A225" s="31">
        <v>3012</v>
      </c>
      <c r="B225" s="84" t="s">
        <v>53</v>
      </c>
      <c r="C225" s="211" t="s">
        <v>115</v>
      </c>
      <c r="D225" s="134"/>
      <c r="E225" s="168" t="s">
        <v>53</v>
      </c>
      <c r="F225" s="147" t="s">
        <v>115</v>
      </c>
      <c r="G225" s="141"/>
      <c r="H225" s="183">
        <f t="shared" si="62"/>
        <v>0</v>
      </c>
      <c r="I225" s="179">
        <f aca="true" t="shared" si="73" ref="I225:T225">SUM(I226,I231,I234:I239)</f>
        <v>0</v>
      </c>
      <c r="J225" s="153">
        <f t="shared" si="73"/>
        <v>0</v>
      </c>
      <c r="K225" s="153">
        <f t="shared" si="73"/>
        <v>0</v>
      </c>
      <c r="L225" s="153">
        <f t="shared" si="73"/>
        <v>0</v>
      </c>
      <c r="M225" s="153">
        <f t="shared" si="73"/>
        <v>0</v>
      </c>
      <c r="N225" s="153">
        <f t="shared" si="73"/>
        <v>0</v>
      </c>
      <c r="O225" s="153">
        <f t="shared" si="73"/>
        <v>0</v>
      </c>
      <c r="P225" s="153">
        <f t="shared" si="73"/>
        <v>0</v>
      </c>
      <c r="Q225" s="153">
        <f t="shared" si="73"/>
        <v>0</v>
      </c>
      <c r="R225" s="153">
        <f t="shared" si="73"/>
        <v>0</v>
      </c>
      <c r="S225" s="153">
        <f t="shared" si="73"/>
        <v>0</v>
      </c>
      <c r="T225" s="153">
        <f t="shared" si="73"/>
        <v>0</v>
      </c>
      <c r="U225" s="153">
        <f>SUM(U226,U231,U234:U239)</f>
        <v>0</v>
      </c>
      <c r="V225" s="153">
        <f aca="true" t="shared" si="74" ref="V225:AB225">SUM(V226,V231,V234:V239)</f>
        <v>0</v>
      </c>
      <c r="W225" s="153">
        <f t="shared" si="74"/>
        <v>0</v>
      </c>
      <c r="X225" s="153">
        <f t="shared" si="74"/>
        <v>0</v>
      </c>
      <c r="Y225" s="153">
        <f t="shared" si="74"/>
        <v>0</v>
      </c>
      <c r="Z225" s="153">
        <f t="shared" si="74"/>
        <v>0</v>
      </c>
      <c r="AA225" s="188">
        <f t="shared" si="74"/>
        <v>0</v>
      </c>
      <c r="AB225" s="192">
        <f t="shared" si="74"/>
        <v>0</v>
      </c>
      <c r="AC225" s="29" t="e">
        <f>SUM(#REF!+#REF!+#REF!+#REF!)+#REF!</f>
        <v>#REF!</v>
      </c>
      <c r="AD225" s="30" t="e">
        <f>SUM(#REF!+#REF!+#REF!+#REF!)+#REF!</f>
        <v>#REF!</v>
      </c>
      <c r="AE225" s="296"/>
      <c r="AF225" s="296"/>
      <c r="AG225" s="296"/>
      <c r="AH225" s="296"/>
      <c r="AI225" s="296"/>
    </row>
    <row r="226" spans="2:35" ht="25.5">
      <c r="B226" s="157" t="s">
        <v>183</v>
      </c>
      <c r="C226" s="97" t="s">
        <v>237</v>
      </c>
      <c r="D226" s="98"/>
      <c r="E226" s="167" t="s">
        <v>183</v>
      </c>
      <c r="F226" s="143" t="s">
        <v>237</v>
      </c>
      <c r="G226" s="175"/>
      <c r="H226" s="183">
        <f t="shared" si="62"/>
        <v>0</v>
      </c>
      <c r="I226" s="91"/>
      <c r="J226" s="100">
        <f aca="true" t="shared" si="75" ref="J226:T226">SUM(J227:J230)</f>
        <v>0</v>
      </c>
      <c r="K226" s="100">
        <f t="shared" si="75"/>
        <v>0</v>
      </c>
      <c r="L226" s="100">
        <f t="shared" si="75"/>
        <v>0</v>
      </c>
      <c r="M226" s="100">
        <f t="shared" si="75"/>
        <v>0</v>
      </c>
      <c r="N226" s="100">
        <f t="shared" si="75"/>
        <v>0</v>
      </c>
      <c r="O226" s="100">
        <f t="shared" si="75"/>
        <v>0</v>
      </c>
      <c r="P226" s="100">
        <f t="shared" si="75"/>
        <v>0</v>
      </c>
      <c r="Q226" s="100">
        <f t="shared" si="75"/>
        <v>0</v>
      </c>
      <c r="R226" s="100">
        <f t="shared" si="75"/>
        <v>0</v>
      </c>
      <c r="S226" s="100">
        <f t="shared" si="75"/>
        <v>0</v>
      </c>
      <c r="T226" s="100">
        <f t="shared" si="75"/>
        <v>0</v>
      </c>
      <c r="U226" s="100">
        <f>SUM(U227:U230)</f>
        <v>0</v>
      </c>
      <c r="V226" s="100">
        <f aca="true" t="shared" si="76" ref="V226:AB226">SUM(V227:V230)</f>
        <v>0</v>
      </c>
      <c r="W226" s="100">
        <f t="shared" si="76"/>
        <v>0</v>
      </c>
      <c r="X226" s="100">
        <f t="shared" si="76"/>
        <v>0</v>
      </c>
      <c r="Y226" s="100">
        <f t="shared" si="76"/>
        <v>0</v>
      </c>
      <c r="Z226" s="100">
        <f t="shared" si="76"/>
        <v>0</v>
      </c>
      <c r="AA226" s="185">
        <f t="shared" si="76"/>
        <v>0</v>
      </c>
      <c r="AB226" s="191">
        <f t="shared" si="76"/>
        <v>0</v>
      </c>
      <c r="AC226" s="22" t="e">
        <f>SUM(#REF!+#REF!+#REF!+#REF!)+#REF!</f>
        <v>#REF!</v>
      </c>
      <c r="AD226" s="23" t="e">
        <f>SUM(#REF!+#REF!+#REF!+#REF!)+#REF!</f>
        <v>#REF!</v>
      </c>
      <c r="AE226" s="95"/>
      <c r="AF226" s="95"/>
      <c r="AG226" s="95"/>
      <c r="AH226" s="95"/>
      <c r="AI226" s="95"/>
    </row>
    <row r="227" spans="2:35" ht="17.25">
      <c r="B227" s="157"/>
      <c r="C227" s="97" t="s">
        <v>45</v>
      </c>
      <c r="D227" s="98">
        <v>225</v>
      </c>
      <c r="E227" s="167"/>
      <c r="F227" s="143" t="s">
        <v>45</v>
      </c>
      <c r="G227" s="175">
        <v>225</v>
      </c>
      <c r="H227" s="183">
        <f t="shared" si="62"/>
        <v>0</v>
      </c>
      <c r="I227" s="91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85"/>
      <c r="AB227" s="191"/>
      <c r="AC227" s="22" t="e">
        <f>SUM(#REF!+#REF!+#REF!+#REF!)+#REF!</f>
        <v>#REF!</v>
      </c>
      <c r="AD227" s="23" t="e">
        <f>SUM(#REF!+#REF!+#REF!+#REF!)+#REF!</f>
        <v>#REF!</v>
      </c>
      <c r="AE227" s="95"/>
      <c r="AF227" s="95"/>
      <c r="AG227" s="95"/>
      <c r="AH227" s="95"/>
      <c r="AI227" s="95"/>
    </row>
    <row r="228" spans="2:35" ht="17.25">
      <c r="B228" s="157"/>
      <c r="C228" s="97" t="s">
        <v>182</v>
      </c>
      <c r="D228" s="98">
        <v>226</v>
      </c>
      <c r="E228" s="167"/>
      <c r="F228" s="143" t="s">
        <v>182</v>
      </c>
      <c r="G228" s="175">
        <v>226</v>
      </c>
      <c r="H228" s="183">
        <f t="shared" si="62"/>
        <v>0</v>
      </c>
      <c r="I228" s="91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85"/>
      <c r="AB228" s="191"/>
      <c r="AC228" s="22" t="e">
        <f>SUM(#REF!+#REF!+#REF!+#REF!)+#REF!</f>
        <v>#REF!</v>
      </c>
      <c r="AD228" s="23" t="e">
        <f>SUM(#REF!+#REF!+#REF!+#REF!)+#REF!</f>
        <v>#REF!</v>
      </c>
      <c r="AE228" s="95"/>
      <c r="AF228" s="95"/>
      <c r="AG228" s="95"/>
      <c r="AH228" s="95"/>
      <c r="AI228" s="95"/>
    </row>
    <row r="229" spans="2:35" ht="17.25">
      <c r="B229" s="157"/>
      <c r="C229" s="97" t="s">
        <v>150</v>
      </c>
      <c r="D229" s="98">
        <v>310</v>
      </c>
      <c r="E229" s="167"/>
      <c r="F229" s="143" t="s">
        <v>150</v>
      </c>
      <c r="G229" s="175">
        <v>310</v>
      </c>
      <c r="H229" s="183">
        <f t="shared" si="62"/>
        <v>0</v>
      </c>
      <c r="I229" s="91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85"/>
      <c r="AB229" s="191"/>
      <c r="AC229" s="22" t="e">
        <f>SUM(#REF!+#REF!+#REF!+#REF!)+#REF!</f>
        <v>#REF!</v>
      </c>
      <c r="AD229" s="23" t="e">
        <f>SUM(#REF!+#REF!+#REF!+#REF!)+#REF!</f>
        <v>#REF!</v>
      </c>
      <c r="AE229" s="95"/>
      <c r="AF229" s="95"/>
      <c r="AG229" s="95"/>
      <c r="AH229" s="95"/>
      <c r="AI229" s="95"/>
    </row>
    <row r="230" spans="2:35" ht="17.25">
      <c r="B230" s="157"/>
      <c r="C230" s="97" t="s">
        <v>151</v>
      </c>
      <c r="D230" s="98">
        <v>340</v>
      </c>
      <c r="E230" s="167"/>
      <c r="F230" s="143" t="s">
        <v>151</v>
      </c>
      <c r="G230" s="175">
        <v>340</v>
      </c>
      <c r="H230" s="183">
        <f t="shared" si="62"/>
        <v>0</v>
      </c>
      <c r="I230" s="91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85"/>
      <c r="AB230" s="191"/>
      <c r="AC230" s="22" t="e">
        <f>SUM(#REF!+#REF!+#REF!+#REF!)+#REF!</f>
        <v>#REF!</v>
      </c>
      <c r="AD230" s="23" t="e">
        <f>SUM(#REF!+#REF!+#REF!+#REF!)+#REF!</f>
        <v>#REF!</v>
      </c>
      <c r="AE230" s="95"/>
      <c r="AF230" s="95"/>
      <c r="AG230" s="95"/>
      <c r="AH230" s="95"/>
      <c r="AI230" s="95"/>
    </row>
    <row r="231" spans="2:35" ht="25.5">
      <c r="B231" s="157" t="s">
        <v>192</v>
      </c>
      <c r="C231" s="97" t="s">
        <v>193</v>
      </c>
      <c r="D231" s="98"/>
      <c r="E231" s="167" t="s">
        <v>192</v>
      </c>
      <c r="F231" s="143" t="s">
        <v>193</v>
      </c>
      <c r="G231" s="175"/>
      <c r="H231" s="183">
        <f t="shared" si="62"/>
        <v>0</v>
      </c>
      <c r="I231" s="91">
        <f aca="true" t="shared" si="77" ref="I231:T231">SUM(I232:I233)</f>
        <v>0</v>
      </c>
      <c r="J231" s="100">
        <f t="shared" si="77"/>
        <v>0</v>
      </c>
      <c r="K231" s="100">
        <f t="shared" si="77"/>
        <v>0</v>
      </c>
      <c r="L231" s="100">
        <f t="shared" si="77"/>
        <v>0</v>
      </c>
      <c r="M231" s="100">
        <f t="shared" si="77"/>
        <v>0</v>
      </c>
      <c r="N231" s="100">
        <f t="shared" si="77"/>
        <v>0</v>
      </c>
      <c r="O231" s="100">
        <f t="shared" si="77"/>
        <v>0</v>
      </c>
      <c r="P231" s="100">
        <f t="shared" si="77"/>
        <v>0</v>
      </c>
      <c r="Q231" s="100">
        <f t="shared" si="77"/>
        <v>0</v>
      </c>
      <c r="R231" s="100">
        <f t="shared" si="77"/>
        <v>0</v>
      </c>
      <c r="S231" s="100">
        <f t="shared" si="77"/>
        <v>0</v>
      </c>
      <c r="T231" s="100">
        <f t="shared" si="77"/>
        <v>0</v>
      </c>
      <c r="U231" s="100">
        <f>SUM(U232:U233)</f>
        <v>0</v>
      </c>
      <c r="V231" s="100">
        <f aca="true" t="shared" si="78" ref="V231:AB231">SUM(V232:V233)</f>
        <v>0</v>
      </c>
      <c r="W231" s="100">
        <f t="shared" si="78"/>
        <v>0</v>
      </c>
      <c r="X231" s="100">
        <f t="shared" si="78"/>
        <v>0</v>
      </c>
      <c r="Y231" s="100">
        <f t="shared" si="78"/>
        <v>0</v>
      </c>
      <c r="Z231" s="100">
        <f t="shared" si="78"/>
        <v>0</v>
      </c>
      <c r="AA231" s="185">
        <f t="shared" si="78"/>
        <v>0</v>
      </c>
      <c r="AB231" s="191">
        <f t="shared" si="78"/>
        <v>0</v>
      </c>
      <c r="AC231" s="22" t="e">
        <f>SUM(#REF!+#REF!+#REF!+#REF!)+#REF!</f>
        <v>#REF!</v>
      </c>
      <c r="AD231" s="23" t="e">
        <f>SUM(#REF!+#REF!+#REF!+#REF!)+#REF!</f>
        <v>#REF!</v>
      </c>
      <c r="AE231" s="95"/>
      <c r="AF231" s="95"/>
      <c r="AG231" s="95"/>
      <c r="AH231" s="95"/>
      <c r="AI231" s="95"/>
    </row>
    <row r="232" spans="2:35" ht="17.25">
      <c r="B232" s="157"/>
      <c r="C232" s="97" t="s">
        <v>146</v>
      </c>
      <c r="D232" s="98">
        <v>225</v>
      </c>
      <c r="E232" s="167"/>
      <c r="F232" s="143" t="s">
        <v>146</v>
      </c>
      <c r="G232" s="175">
        <v>225</v>
      </c>
      <c r="H232" s="183">
        <f t="shared" si="62"/>
        <v>0</v>
      </c>
      <c r="I232" s="91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86"/>
      <c r="V232" s="100"/>
      <c r="W232" s="100"/>
      <c r="X232" s="100"/>
      <c r="Y232" s="100"/>
      <c r="Z232" s="100"/>
      <c r="AA232" s="185"/>
      <c r="AB232" s="191"/>
      <c r="AC232" s="22" t="e">
        <f>SUM(#REF!+#REF!+#REF!+#REF!)+#REF!</f>
        <v>#REF!</v>
      </c>
      <c r="AD232" s="23" t="e">
        <f>SUM(#REF!+#REF!+#REF!+#REF!)+#REF!</f>
        <v>#REF!</v>
      </c>
      <c r="AE232" s="95"/>
      <c r="AF232" s="95"/>
      <c r="AG232" s="95"/>
      <c r="AH232" s="95"/>
      <c r="AI232" s="95"/>
    </row>
    <row r="233" spans="2:35" ht="17.25">
      <c r="B233" s="157"/>
      <c r="C233" s="97" t="s">
        <v>150</v>
      </c>
      <c r="D233" s="98">
        <v>310</v>
      </c>
      <c r="E233" s="167"/>
      <c r="F233" s="143" t="s">
        <v>150</v>
      </c>
      <c r="G233" s="175">
        <v>310</v>
      </c>
      <c r="H233" s="183">
        <f t="shared" si="62"/>
        <v>0</v>
      </c>
      <c r="I233" s="91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86"/>
      <c r="V233" s="100"/>
      <c r="W233" s="100"/>
      <c r="X233" s="100"/>
      <c r="Y233" s="100"/>
      <c r="Z233" s="100"/>
      <c r="AA233" s="185"/>
      <c r="AB233" s="191"/>
      <c r="AC233" s="22" t="e">
        <f>SUM(#REF!+#REF!+#REF!+#REF!)+#REF!</f>
        <v>#REF!</v>
      </c>
      <c r="AD233" s="23" t="e">
        <f>SUM(#REF!+#REF!+#REF!+#REF!)+#REF!</f>
        <v>#REF!</v>
      </c>
      <c r="AE233" s="95"/>
      <c r="AF233" s="95"/>
      <c r="AG233" s="95"/>
      <c r="AH233" s="95"/>
      <c r="AI233" s="95"/>
    </row>
    <row r="234" spans="2:35" ht="25.5">
      <c r="B234" s="157" t="s">
        <v>184</v>
      </c>
      <c r="C234" s="97" t="s">
        <v>41</v>
      </c>
      <c r="D234" s="98">
        <v>310</v>
      </c>
      <c r="E234" s="167" t="s">
        <v>184</v>
      </c>
      <c r="F234" s="143" t="s">
        <v>41</v>
      </c>
      <c r="G234" s="175">
        <v>310</v>
      </c>
      <c r="H234" s="183">
        <f t="shared" si="62"/>
        <v>0</v>
      </c>
      <c r="I234" s="91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86"/>
      <c r="V234" s="100"/>
      <c r="W234" s="100"/>
      <c r="X234" s="100"/>
      <c r="Y234" s="100"/>
      <c r="Z234" s="100"/>
      <c r="AA234" s="185"/>
      <c r="AB234" s="191"/>
      <c r="AC234" s="22" t="e">
        <f>SUM(#REF!+#REF!+#REF!+#REF!)+#REF!</f>
        <v>#REF!</v>
      </c>
      <c r="AD234" s="23" t="e">
        <f>SUM(#REF!+#REF!+#REF!+#REF!)+#REF!</f>
        <v>#REF!</v>
      </c>
      <c r="AE234" s="95"/>
      <c r="AF234" s="95"/>
      <c r="AG234" s="95"/>
      <c r="AH234" s="95"/>
      <c r="AI234" s="95"/>
    </row>
    <row r="235" spans="2:35" ht="25.5">
      <c r="B235" s="157" t="s">
        <v>185</v>
      </c>
      <c r="C235" s="97" t="s">
        <v>186</v>
      </c>
      <c r="D235" s="98">
        <v>310</v>
      </c>
      <c r="E235" s="167" t="s">
        <v>185</v>
      </c>
      <c r="F235" s="143" t="s">
        <v>186</v>
      </c>
      <c r="G235" s="175">
        <v>310</v>
      </c>
      <c r="H235" s="183">
        <f t="shared" si="62"/>
        <v>0</v>
      </c>
      <c r="I235" s="91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86"/>
      <c r="V235" s="100"/>
      <c r="W235" s="100"/>
      <c r="X235" s="100"/>
      <c r="Y235" s="100"/>
      <c r="Z235" s="100"/>
      <c r="AA235" s="185"/>
      <c r="AB235" s="191"/>
      <c r="AC235" s="22" t="e">
        <f>SUM(#REF!+#REF!+#REF!+#REF!)+#REF!</f>
        <v>#REF!</v>
      </c>
      <c r="AD235" s="23" t="e">
        <f>SUM(#REF!+#REF!+#REF!+#REF!)+#REF!</f>
        <v>#REF!</v>
      </c>
      <c r="AE235" s="95"/>
      <c r="AF235" s="95"/>
      <c r="AG235" s="95"/>
      <c r="AH235" s="95"/>
      <c r="AI235" s="95"/>
    </row>
    <row r="236" spans="2:35" ht="34.5">
      <c r="B236" s="157" t="s">
        <v>188</v>
      </c>
      <c r="C236" s="97" t="s">
        <v>43</v>
      </c>
      <c r="D236" s="98">
        <v>310</v>
      </c>
      <c r="E236" s="167" t="s">
        <v>188</v>
      </c>
      <c r="F236" s="143" t="s">
        <v>43</v>
      </c>
      <c r="G236" s="175">
        <v>310</v>
      </c>
      <c r="H236" s="183">
        <f t="shared" si="62"/>
        <v>0</v>
      </c>
      <c r="I236" s="91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86"/>
      <c r="V236" s="100"/>
      <c r="W236" s="100"/>
      <c r="X236" s="100"/>
      <c r="Y236" s="100"/>
      <c r="Z236" s="100"/>
      <c r="AA236" s="185"/>
      <c r="AB236" s="191"/>
      <c r="AC236" s="22" t="e">
        <f>SUM(#REF!+#REF!+#REF!+#REF!)+#REF!</f>
        <v>#REF!</v>
      </c>
      <c r="AD236" s="23" t="e">
        <f>SUM(#REF!+#REF!+#REF!+#REF!)+#REF!</f>
        <v>#REF!</v>
      </c>
      <c r="AE236" s="95"/>
      <c r="AF236" s="95"/>
      <c r="AG236" s="95"/>
      <c r="AH236" s="95"/>
      <c r="AI236" s="95"/>
    </row>
    <row r="237" spans="2:35" ht="34.5">
      <c r="B237" s="157" t="s">
        <v>187</v>
      </c>
      <c r="C237" s="97" t="s">
        <v>44</v>
      </c>
      <c r="D237" s="98">
        <v>310</v>
      </c>
      <c r="E237" s="167" t="s">
        <v>187</v>
      </c>
      <c r="F237" s="143" t="s">
        <v>44</v>
      </c>
      <c r="G237" s="175">
        <v>310</v>
      </c>
      <c r="H237" s="183">
        <f t="shared" si="62"/>
        <v>0</v>
      </c>
      <c r="I237" s="91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86"/>
      <c r="V237" s="100"/>
      <c r="W237" s="100"/>
      <c r="X237" s="100"/>
      <c r="Y237" s="100"/>
      <c r="Z237" s="100"/>
      <c r="AA237" s="185"/>
      <c r="AB237" s="191"/>
      <c r="AC237" s="22" t="e">
        <f>SUM(#REF!+#REF!+#REF!+#REF!)+#REF!</f>
        <v>#REF!</v>
      </c>
      <c r="AD237" s="23" t="e">
        <f>SUM(#REF!+#REF!+#REF!+#REF!)+#REF!</f>
        <v>#REF!</v>
      </c>
      <c r="AE237" s="95"/>
      <c r="AF237" s="95"/>
      <c r="AG237" s="95"/>
      <c r="AH237" s="95"/>
      <c r="AI237" s="95"/>
    </row>
    <row r="238" spans="2:35" ht="25.5">
      <c r="B238" s="157" t="s">
        <v>189</v>
      </c>
      <c r="C238" s="97" t="s">
        <v>145</v>
      </c>
      <c r="D238" s="98">
        <v>225</v>
      </c>
      <c r="E238" s="167" t="s">
        <v>189</v>
      </c>
      <c r="F238" s="143" t="s">
        <v>145</v>
      </c>
      <c r="G238" s="175">
        <v>225</v>
      </c>
      <c r="H238" s="183">
        <f t="shared" si="62"/>
        <v>0</v>
      </c>
      <c r="I238" s="91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86"/>
      <c r="V238" s="100"/>
      <c r="W238" s="100"/>
      <c r="X238" s="100"/>
      <c r="Y238" s="100"/>
      <c r="Z238" s="100"/>
      <c r="AA238" s="185"/>
      <c r="AB238" s="191"/>
      <c r="AC238" s="22" t="e">
        <f>SUM(#REF!+#REF!+#REF!+#REF!)+#REF!</f>
        <v>#REF!</v>
      </c>
      <c r="AD238" s="23" t="e">
        <f>SUM(#REF!+#REF!+#REF!+#REF!)+#REF!</f>
        <v>#REF!</v>
      </c>
      <c r="AE238" s="95"/>
      <c r="AF238" s="95"/>
      <c r="AG238" s="95"/>
      <c r="AH238" s="95"/>
      <c r="AI238" s="95"/>
    </row>
    <row r="239" spans="2:35" ht="26.25" customHeight="1">
      <c r="B239" s="157" t="s">
        <v>190</v>
      </c>
      <c r="C239" s="97" t="s">
        <v>191</v>
      </c>
      <c r="D239" s="98">
        <v>226</v>
      </c>
      <c r="E239" s="167" t="s">
        <v>190</v>
      </c>
      <c r="F239" s="143" t="s">
        <v>191</v>
      </c>
      <c r="G239" s="175">
        <v>226</v>
      </c>
      <c r="H239" s="183">
        <f t="shared" si="62"/>
        <v>0</v>
      </c>
      <c r="I239" s="91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86"/>
      <c r="V239" s="100"/>
      <c r="W239" s="100"/>
      <c r="X239" s="100"/>
      <c r="Y239" s="100"/>
      <c r="Z239" s="100"/>
      <c r="AA239" s="185"/>
      <c r="AB239" s="191"/>
      <c r="AC239" s="22" t="e">
        <f>SUM(#REF!+#REF!+#REF!+#REF!)+#REF!</f>
        <v>#REF!</v>
      </c>
      <c r="AD239" s="23" t="e">
        <f>SUM(#REF!+#REF!+#REF!+#REF!)+#REF!</f>
        <v>#REF!</v>
      </c>
      <c r="AE239" s="95"/>
      <c r="AF239" s="95"/>
      <c r="AG239" s="95"/>
      <c r="AH239" s="95"/>
      <c r="AI239" s="95"/>
    </row>
    <row r="240" spans="2:35" s="107" customFormat="1" ht="26.25" customHeight="1" hidden="1">
      <c r="B240" s="157"/>
      <c r="C240" s="212" t="s">
        <v>386</v>
      </c>
      <c r="D240" s="98"/>
      <c r="E240" s="167"/>
      <c r="F240" s="143"/>
      <c r="G240" s="175"/>
      <c r="H240" s="183">
        <f t="shared" si="62"/>
        <v>0</v>
      </c>
      <c r="I240" s="91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86"/>
      <c r="V240" s="100"/>
      <c r="W240" s="100"/>
      <c r="X240" s="100"/>
      <c r="Y240" s="100"/>
      <c r="Z240" s="100"/>
      <c r="AA240" s="185"/>
      <c r="AB240" s="191"/>
      <c r="AC240" s="108"/>
      <c r="AD240" s="109"/>
      <c r="AE240" s="95"/>
      <c r="AF240" s="95"/>
      <c r="AG240" s="95"/>
      <c r="AH240" s="95"/>
      <c r="AI240" s="95"/>
    </row>
    <row r="241" spans="1:35" s="31" customFormat="1" ht="51.75">
      <c r="A241" s="31">
        <v>3016</v>
      </c>
      <c r="B241" s="84" t="s">
        <v>54</v>
      </c>
      <c r="C241" s="211" t="s">
        <v>178</v>
      </c>
      <c r="D241" s="134"/>
      <c r="E241" s="168" t="s">
        <v>54</v>
      </c>
      <c r="F241" s="147" t="s">
        <v>178</v>
      </c>
      <c r="G241" s="141"/>
      <c r="H241" s="183">
        <f t="shared" si="62"/>
        <v>9072</v>
      </c>
      <c r="I241" s="179">
        <f>SUM(I243,I246)+I255</f>
        <v>9072</v>
      </c>
      <c r="J241" s="153">
        <f aca="true" t="shared" si="79" ref="J241:T241">SUM(J242,J246:J254)</f>
        <v>0</v>
      </c>
      <c r="K241" s="153">
        <f t="shared" si="79"/>
        <v>0</v>
      </c>
      <c r="L241" s="153">
        <f t="shared" si="79"/>
        <v>0</v>
      </c>
      <c r="M241" s="153">
        <f t="shared" si="79"/>
        <v>0</v>
      </c>
      <c r="N241" s="153">
        <f t="shared" si="79"/>
        <v>0</v>
      </c>
      <c r="O241" s="153">
        <f t="shared" si="79"/>
        <v>0</v>
      </c>
      <c r="P241" s="153">
        <f t="shared" si="79"/>
        <v>0</v>
      </c>
      <c r="Q241" s="153">
        <f t="shared" si="79"/>
        <v>0</v>
      </c>
      <c r="R241" s="153">
        <f t="shared" si="79"/>
        <v>0</v>
      </c>
      <c r="S241" s="153">
        <f t="shared" si="79"/>
        <v>0</v>
      </c>
      <c r="T241" s="153">
        <f t="shared" si="79"/>
        <v>0</v>
      </c>
      <c r="U241" s="153">
        <f>SUM(U242,U246:U254)</f>
        <v>0</v>
      </c>
      <c r="V241" s="153">
        <f aca="true" t="shared" si="80" ref="V241:AB241">SUM(V242,V246:V254)</f>
        <v>0</v>
      </c>
      <c r="W241" s="153">
        <f t="shared" si="80"/>
        <v>0</v>
      </c>
      <c r="X241" s="153">
        <f t="shared" si="80"/>
        <v>0</v>
      </c>
      <c r="Y241" s="153">
        <f t="shared" si="80"/>
        <v>0</v>
      </c>
      <c r="Z241" s="153">
        <f t="shared" si="80"/>
        <v>0</v>
      </c>
      <c r="AA241" s="188">
        <f t="shared" si="80"/>
        <v>0</v>
      </c>
      <c r="AB241" s="192">
        <f t="shared" si="80"/>
        <v>0</v>
      </c>
      <c r="AC241" s="29" t="e">
        <f>SUM(#REF!+#REF!+#REF!+#REF!)+#REF!</f>
        <v>#REF!</v>
      </c>
      <c r="AD241" s="30" t="e">
        <f>SUM(#REF!+#REF!+#REF!+#REF!)+#REF!</f>
        <v>#REF!</v>
      </c>
      <c r="AE241" s="296"/>
      <c r="AF241" s="296"/>
      <c r="AG241" s="296"/>
      <c r="AH241" s="296"/>
      <c r="AI241" s="296"/>
    </row>
    <row r="242" spans="2:35" ht="18.75" customHeight="1">
      <c r="B242" s="157" t="s">
        <v>205</v>
      </c>
      <c r="C242" s="97" t="s">
        <v>45</v>
      </c>
      <c r="D242" s="98">
        <v>225</v>
      </c>
      <c r="E242" s="167" t="s">
        <v>205</v>
      </c>
      <c r="F242" s="143" t="s">
        <v>45</v>
      </c>
      <c r="G242" s="175">
        <v>225</v>
      </c>
      <c r="H242" s="183">
        <f t="shared" si="62"/>
        <v>0</v>
      </c>
      <c r="I242" s="91"/>
      <c r="J242" s="100">
        <f aca="true" t="shared" si="81" ref="J242:T242">J243+J244</f>
        <v>0</v>
      </c>
      <c r="K242" s="100">
        <f t="shared" si="81"/>
        <v>0</v>
      </c>
      <c r="L242" s="100">
        <f t="shared" si="81"/>
        <v>0</v>
      </c>
      <c r="M242" s="100">
        <f t="shared" si="81"/>
        <v>0</v>
      </c>
      <c r="N242" s="100">
        <f t="shared" si="81"/>
        <v>0</v>
      </c>
      <c r="O242" s="100">
        <f t="shared" si="81"/>
        <v>0</v>
      </c>
      <c r="P242" s="100">
        <f t="shared" si="81"/>
        <v>0</v>
      </c>
      <c r="Q242" s="100">
        <f t="shared" si="81"/>
        <v>0</v>
      </c>
      <c r="R242" s="100">
        <f t="shared" si="81"/>
        <v>0</v>
      </c>
      <c r="S242" s="100">
        <f t="shared" si="81"/>
        <v>0</v>
      </c>
      <c r="T242" s="100">
        <f t="shared" si="81"/>
        <v>0</v>
      </c>
      <c r="U242" s="100">
        <f>U243+U244</f>
        <v>0</v>
      </c>
      <c r="V242" s="100">
        <f aca="true" t="shared" si="82" ref="V242:AB242">V243+V244</f>
        <v>0</v>
      </c>
      <c r="W242" s="100">
        <f t="shared" si="82"/>
        <v>0</v>
      </c>
      <c r="X242" s="100">
        <f t="shared" si="82"/>
        <v>0</v>
      </c>
      <c r="Y242" s="100">
        <f t="shared" si="82"/>
        <v>0</v>
      </c>
      <c r="Z242" s="100">
        <f t="shared" si="82"/>
        <v>0</v>
      </c>
      <c r="AA242" s="185">
        <f t="shared" si="82"/>
        <v>0</v>
      </c>
      <c r="AB242" s="191">
        <f t="shared" si="82"/>
        <v>0</v>
      </c>
      <c r="AC242" s="22" t="e">
        <f>SUM(#REF!+#REF!+#REF!+#REF!)+#REF!</f>
        <v>#REF!</v>
      </c>
      <c r="AD242" s="23" t="e">
        <f>SUM(#REF!+#REF!+#REF!+#REF!)+#REF!</f>
        <v>#REF!</v>
      </c>
      <c r="AE242" s="95"/>
      <c r="AF242" s="95"/>
      <c r="AG242" s="95"/>
      <c r="AH242" s="95"/>
      <c r="AI242" s="95"/>
    </row>
    <row r="243" spans="2:35" ht="18.75" customHeight="1">
      <c r="B243" s="157" t="s">
        <v>206</v>
      </c>
      <c r="C243" s="97" t="s">
        <v>146</v>
      </c>
      <c r="D243" s="98"/>
      <c r="E243" s="167" t="s">
        <v>206</v>
      </c>
      <c r="F243" s="143" t="s">
        <v>146</v>
      </c>
      <c r="G243" s="175"/>
      <c r="H243" s="183">
        <f t="shared" si="62"/>
        <v>0</v>
      </c>
      <c r="I243" s="91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86"/>
      <c r="V243" s="100"/>
      <c r="W243" s="100"/>
      <c r="X243" s="100"/>
      <c r="Y243" s="100"/>
      <c r="Z243" s="100"/>
      <c r="AA243" s="185"/>
      <c r="AB243" s="191"/>
      <c r="AC243" s="22" t="e">
        <f>SUM(#REF!+#REF!+#REF!+#REF!)+#REF!</f>
        <v>#REF!</v>
      </c>
      <c r="AD243" s="23" t="e">
        <f>SUM(#REF!+#REF!+#REF!+#REF!)+#REF!</f>
        <v>#REF!</v>
      </c>
      <c r="AE243" s="95"/>
      <c r="AF243" s="95"/>
      <c r="AG243" s="95"/>
      <c r="AH243" s="95"/>
      <c r="AI243" s="95"/>
    </row>
    <row r="244" spans="2:35" ht="18.75" customHeight="1">
      <c r="B244" s="157"/>
      <c r="C244" s="97" t="s">
        <v>146</v>
      </c>
      <c r="D244" s="98">
        <v>225</v>
      </c>
      <c r="E244" s="167"/>
      <c r="F244" s="143" t="s">
        <v>146</v>
      </c>
      <c r="G244" s="175">
        <v>225</v>
      </c>
      <c r="H244" s="183">
        <f t="shared" si="62"/>
        <v>0</v>
      </c>
      <c r="I244" s="105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86"/>
      <c r="V244" s="100"/>
      <c r="W244" s="100"/>
      <c r="X244" s="100"/>
      <c r="Y244" s="100"/>
      <c r="Z244" s="100"/>
      <c r="AA244" s="185"/>
      <c r="AB244" s="191"/>
      <c r="AC244" s="22" t="e">
        <f>SUM(#REF!+#REF!+#REF!+#REF!)+#REF!</f>
        <v>#REF!</v>
      </c>
      <c r="AD244" s="23" t="e">
        <f>SUM(#REF!+#REF!+#REF!+#REF!)+#REF!</f>
        <v>#REF!</v>
      </c>
      <c r="AE244" s="95"/>
      <c r="AF244" s="95"/>
      <c r="AG244" s="95"/>
      <c r="AH244" s="95"/>
      <c r="AI244" s="95"/>
    </row>
    <row r="245" spans="2:35" ht="18.75" customHeight="1">
      <c r="B245" s="157"/>
      <c r="C245" s="97" t="s">
        <v>152</v>
      </c>
      <c r="D245" s="98">
        <v>226</v>
      </c>
      <c r="E245" s="167"/>
      <c r="F245" s="143" t="s">
        <v>152</v>
      </c>
      <c r="G245" s="175">
        <v>226</v>
      </c>
      <c r="H245" s="183">
        <f t="shared" si="62"/>
        <v>0</v>
      </c>
      <c r="I245" s="105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86"/>
      <c r="V245" s="100"/>
      <c r="W245" s="100"/>
      <c r="X245" s="100"/>
      <c r="Y245" s="100"/>
      <c r="Z245" s="100"/>
      <c r="AA245" s="185"/>
      <c r="AB245" s="191"/>
      <c r="AC245" s="22" t="e">
        <f>SUM(#REF!+#REF!+#REF!+#REF!)+#REF!</f>
        <v>#REF!</v>
      </c>
      <c r="AD245" s="23" t="e">
        <f>SUM(#REF!+#REF!+#REF!+#REF!)+#REF!</f>
        <v>#REF!</v>
      </c>
      <c r="AE245" s="95"/>
      <c r="AF245" s="95"/>
      <c r="AG245" s="95"/>
      <c r="AH245" s="95"/>
      <c r="AI245" s="95"/>
    </row>
    <row r="246" spans="2:35" ht="18.75" customHeight="1">
      <c r="B246" s="157" t="s">
        <v>207</v>
      </c>
      <c r="C246" s="97" t="s">
        <v>208</v>
      </c>
      <c r="D246" s="98">
        <v>340</v>
      </c>
      <c r="E246" s="167" t="s">
        <v>207</v>
      </c>
      <c r="F246" s="143" t="s">
        <v>208</v>
      </c>
      <c r="G246" s="175">
        <v>340</v>
      </c>
      <c r="H246" s="183">
        <f t="shared" si="62"/>
        <v>9072</v>
      </c>
      <c r="I246" s="105">
        <v>9072</v>
      </c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86"/>
      <c r="V246" s="100"/>
      <c r="W246" s="100"/>
      <c r="X246" s="100"/>
      <c r="Y246" s="100"/>
      <c r="Z246" s="100"/>
      <c r="AA246" s="185"/>
      <c r="AB246" s="191"/>
      <c r="AC246" s="22" t="e">
        <f>SUM(#REF!+#REF!+#REF!+#REF!)+#REF!</f>
        <v>#REF!</v>
      </c>
      <c r="AD246" s="23" t="e">
        <f>SUM(#REF!+#REF!+#REF!+#REF!)+#REF!</f>
        <v>#REF!</v>
      </c>
      <c r="AE246" s="95"/>
      <c r="AF246" s="95"/>
      <c r="AG246" s="95"/>
      <c r="AH246" s="95"/>
      <c r="AI246" s="95"/>
    </row>
    <row r="247" spans="2:35" ht="18.75" customHeight="1">
      <c r="B247" s="157" t="s">
        <v>209</v>
      </c>
      <c r="C247" s="97" t="s">
        <v>147</v>
      </c>
      <c r="D247" s="98">
        <v>310</v>
      </c>
      <c r="E247" s="167" t="s">
        <v>209</v>
      </c>
      <c r="F247" s="143" t="s">
        <v>147</v>
      </c>
      <c r="G247" s="175">
        <v>310</v>
      </c>
      <c r="H247" s="183">
        <f t="shared" si="62"/>
        <v>0</v>
      </c>
      <c r="I247" s="91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86"/>
      <c r="V247" s="100"/>
      <c r="W247" s="100"/>
      <c r="X247" s="100"/>
      <c r="Y247" s="100"/>
      <c r="Z247" s="100"/>
      <c r="AA247" s="185"/>
      <c r="AB247" s="191"/>
      <c r="AC247" s="22" t="e">
        <f>SUM(#REF!+#REF!+#REF!+#REF!)+#REF!</f>
        <v>#REF!</v>
      </c>
      <c r="AD247" s="23" t="e">
        <f>SUM(#REF!+#REF!+#REF!+#REF!)+#REF!</f>
        <v>#REF!</v>
      </c>
      <c r="AE247" s="95"/>
      <c r="AF247" s="95"/>
      <c r="AG247" s="95"/>
      <c r="AH247" s="95"/>
      <c r="AI247" s="95"/>
    </row>
    <row r="248" spans="2:35" ht="18.75" customHeight="1">
      <c r="B248" s="157" t="s">
        <v>210</v>
      </c>
      <c r="C248" s="97" t="s">
        <v>148</v>
      </c>
      <c r="D248" s="98">
        <v>226</v>
      </c>
      <c r="E248" s="167" t="s">
        <v>210</v>
      </c>
      <c r="F248" s="143" t="s">
        <v>148</v>
      </c>
      <c r="G248" s="175">
        <v>226</v>
      </c>
      <c r="H248" s="183">
        <f t="shared" si="62"/>
        <v>0</v>
      </c>
      <c r="I248" s="91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86"/>
      <c r="V248" s="100"/>
      <c r="W248" s="100"/>
      <c r="X248" s="100"/>
      <c r="Y248" s="100"/>
      <c r="Z248" s="100"/>
      <c r="AA248" s="185"/>
      <c r="AB248" s="191"/>
      <c r="AC248" s="22" t="e">
        <f>SUM(#REF!+#REF!+#REF!+#REF!)+#REF!</f>
        <v>#REF!</v>
      </c>
      <c r="AD248" s="23" t="e">
        <f>SUM(#REF!+#REF!+#REF!+#REF!)+#REF!</f>
        <v>#REF!</v>
      </c>
      <c r="AE248" s="95"/>
      <c r="AF248" s="95"/>
      <c r="AG248" s="95"/>
      <c r="AH248" s="95"/>
      <c r="AI248" s="95"/>
    </row>
    <row r="249" spans="2:35" ht="17.25">
      <c r="B249" s="157" t="s">
        <v>211</v>
      </c>
      <c r="C249" s="97" t="s">
        <v>212</v>
      </c>
      <c r="D249" s="98">
        <v>226</v>
      </c>
      <c r="E249" s="167" t="s">
        <v>211</v>
      </c>
      <c r="F249" s="143" t="s">
        <v>212</v>
      </c>
      <c r="G249" s="175">
        <v>226</v>
      </c>
      <c r="H249" s="183">
        <f t="shared" si="62"/>
        <v>0</v>
      </c>
      <c r="I249" s="91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86"/>
      <c r="V249" s="100"/>
      <c r="W249" s="100"/>
      <c r="X249" s="100"/>
      <c r="Y249" s="100"/>
      <c r="Z249" s="100"/>
      <c r="AA249" s="185"/>
      <c r="AB249" s="191"/>
      <c r="AC249" s="22" t="e">
        <f>SUM(#REF!+#REF!+#REF!+#REF!)+#REF!</f>
        <v>#REF!</v>
      </c>
      <c r="AD249" s="23" t="e">
        <f>SUM(#REF!+#REF!+#REF!+#REF!)+#REF!</f>
        <v>#REF!</v>
      </c>
      <c r="AE249" s="95"/>
      <c r="AF249" s="95"/>
      <c r="AG249" s="95"/>
      <c r="AH249" s="95"/>
      <c r="AI249" s="95"/>
    </row>
    <row r="250" spans="2:35" ht="17.25">
      <c r="B250" s="157" t="s">
        <v>254</v>
      </c>
      <c r="C250" s="97" t="s">
        <v>46</v>
      </c>
      <c r="D250" s="98">
        <v>225</v>
      </c>
      <c r="E250" s="167" t="s">
        <v>254</v>
      </c>
      <c r="F250" s="143" t="s">
        <v>46</v>
      </c>
      <c r="G250" s="175">
        <v>225</v>
      </c>
      <c r="H250" s="183">
        <f t="shared" si="62"/>
        <v>0</v>
      </c>
      <c r="I250" s="91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86"/>
      <c r="V250" s="100"/>
      <c r="W250" s="100"/>
      <c r="X250" s="100"/>
      <c r="Y250" s="100"/>
      <c r="Z250" s="100"/>
      <c r="AA250" s="185"/>
      <c r="AB250" s="191"/>
      <c r="AC250" s="22" t="e">
        <f>SUM(#REF!+#REF!+#REF!+#REF!)+#REF!</f>
        <v>#REF!</v>
      </c>
      <c r="AD250" s="23" t="e">
        <f>SUM(#REF!+#REF!+#REF!+#REF!)+#REF!</f>
        <v>#REF!</v>
      </c>
      <c r="AE250" s="95"/>
      <c r="AF250" s="95"/>
      <c r="AG250" s="95"/>
      <c r="AH250" s="95"/>
      <c r="AI250" s="95"/>
    </row>
    <row r="251" spans="2:35" ht="34.5">
      <c r="B251" s="157" t="s">
        <v>264</v>
      </c>
      <c r="C251" s="97" t="s">
        <v>266</v>
      </c>
      <c r="D251" s="98">
        <v>225</v>
      </c>
      <c r="E251" s="167" t="s">
        <v>264</v>
      </c>
      <c r="F251" s="143" t="s">
        <v>266</v>
      </c>
      <c r="G251" s="175">
        <v>225</v>
      </c>
      <c r="H251" s="183">
        <f t="shared" si="62"/>
        <v>0</v>
      </c>
      <c r="I251" s="91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86"/>
      <c r="V251" s="100"/>
      <c r="W251" s="100"/>
      <c r="X251" s="100"/>
      <c r="Y251" s="100"/>
      <c r="Z251" s="100"/>
      <c r="AA251" s="185"/>
      <c r="AB251" s="191"/>
      <c r="AC251" s="22" t="e">
        <f>SUM(#REF!+#REF!+#REF!+#REF!)+#REF!</f>
        <v>#REF!</v>
      </c>
      <c r="AD251" s="23" t="e">
        <f>SUM(#REF!+#REF!+#REF!+#REF!)+#REF!</f>
        <v>#REF!</v>
      </c>
      <c r="AE251" s="95"/>
      <c r="AF251" s="95"/>
      <c r="AG251" s="95"/>
      <c r="AH251" s="95"/>
      <c r="AI251" s="95"/>
    </row>
    <row r="252" spans="2:35" ht="17.25">
      <c r="B252" s="157" t="s">
        <v>265</v>
      </c>
      <c r="C252" s="97" t="s">
        <v>267</v>
      </c>
      <c r="D252" s="98">
        <v>226</v>
      </c>
      <c r="E252" s="167" t="s">
        <v>265</v>
      </c>
      <c r="F252" s="143" t="s">
        <v>267</v>
      </c>
      <c r="G252" s="175">
        <v>226</v>
      </c>
      <c r="H252" s="183">
        <f t="shared" si="62"/>
        <v>0</v>
      </c>
      <c r="I252" s="91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86"/>
      <c r="V252" s="100"/>
      <c r="W252" s="100"/>
      <c r="X252" s="100"/>
      <c r="Y252" s="100"/>
      <c r="Z252" s="100"/>
      <c r="AA252" s="185"/>
      <c r="AB252" s="191"/>
      <c r="AC252" s="22" t="e">
        <f>SUM(#REF!+#REF!+#REF!+#REF!)+#REF!</f>
        <v>#REF!</v>
      </c>
      <c r="AD252" s="23" t="e">
        <f>SUM(#REF!+#REF!+#REF!+#REF!)+#REF!</f>
        <v>#REF!</v>
      </c>
      <c r="AE252" s="95"/>
      <c r="AF252" s="95"/>
      <c r="AG252" s="95"/>
      <c r="AH252" s="95"/>
      <c r="AI252" s="95"/>
    </row>
    <row r="253" spans="2:35" ht="17.25">
      <c r="B253" s="157" t="s">
        <v>252</v>
      </c>
      <c r="C253" s="97" t="s">
        <v>268</v>
      </c>
      <c r="D253" s="98">
        <v>226</v>
      </c>
      <c r="E253" s="167" t="s">
        <v>252</v>
      </c>
      <c r="F253" s="143" t="s">
        <v>268</v>
      </c>
      <c r="G253" s="175">
        <v>226</v>
      </c>
      <c r="H253" s="183">
        <f t="shared" si="62"/>
        <v>0</v>
      </c>
      <c r="I253" s="91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86"/>
      <c r="V253" s="100"/>
      <c r="W253" s="100"/>
      <c r="X253" s="100"/>
      <c r="Y253" s="100"/>
      <c r="Z253" s="100"/>
      <c r="AA253" s="185"/>
      <c r="AB253" s="191"/>
      <c r="AC253" s="22" t="e">
        <f>SUM(#REF!+#REF!+#REF!+#REF!)+#REF!</f>
        <v>#REF!</v>
      </c>
      <c r="AD253" s="23" t="e">
        <f>SUM(#REF!+#REF!+#REF!+#REF!)+#REF!</f>
        <v>#REF!</v>
      </c>
      <c r="AE253" s="95"/>
      <c r="AF253" s="95"/>
      <c r="AG253" s="95"/>
      <c r="AH253" s="95"/>
      <c r="AI253" s="95"/>
    </row>
    <row r="254" spans="2:35" ht="17.25">
      <c r="B254" s="157" t="s">
        <v>270</v>
      </c>
      <c r="C254" s="97" t="s">
        <v>149</v>
      </c>
      <c r="D254" s="98">
        <v>225</v>
      </c>
      <c r="E254" s="167" t="s">
        <v>270</v>
      </c>
      <c r="F254" s="143" t="s">
        <v>149</v>
      </c>
      <c r="G254" s="175">
        <v>225</v>
      </c>
      <c r="H254" s="183">
        <f t="shared" si="62"/>
        <v>0</v>
      </c>
      <c r="I254" s="91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86"/>
      <c r="V254" s="100"/>
      <c r="W254" s="100"/>
      <c r="X254" s="100"/>
      <c r="Y254" s="100"/>
      <c r="Z254" s="100"/>
      <c r="AA254" s="185"/>
      <c r="AB254" s="191"/>
      <c r="AC254" s="22" t="e">
        <f>SUM(#REF!+#REF!+#REF!+#REF!)+#REF!</f>
        <v>#REF!</v>
      </c>
      <c r="AD254" s="23" t="e">
        <f>SUM(#REF!+#REF!+#REF!+#REF!)+#REF!</f>
        <v>#REF!</v>
      </c>
      <c r="AE254" s="95"/>
      <c r="AF254" s="95"/>
      <c r="AG254" s="95"/>
      <c r="AH254" s="95"/>
      <c r="AI254" s="95"/>
    </row>
    <row r="255" spans="2:35" s="107" customFormat="1" ht="17.25" hidden="1">
      <c r="B255" s="157"/>
      <c r="C255" s="212" t="s">
        <v>386</v>
      </c>
      <c r="D255" s="98"/>
      <c r="E255" s="167"/>
      <c r="F255" s="143"/>
      <c r="G255" s="175"/>
      <c r="H255" s="183">
        <f t="shared" si="62"/>
        <v>0</v>
      </c>
      <c r="I255" s="105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86"/>
      <c r="V255" s="100"/>
      <c r="W255" s="100"/>
      <c r="X255" s="100"/>
      <c r="Y255" s="100"/>
      <c r="Z255" s="100"/>
      <c r="AA255" s="185"/>
      <c r="AB255" s="191"/>
      <c r="AC255" s="108"/>
      <c r="AD255" s="109"/>
      <c r="AE255" s="95"/>
      <c r="AF255" s="95"/>
      <c r="AG255" s="95"/>
      <c r="AH255" s="95"/>
      <c r="AI255" s="95"/>
    </row>
    <row r="256" spans="1:35" s="31" customFormat="1" ht="51.75">
      <c r="A256" s="31">
        <v>3018</v>
      </c>
      <c r="B256" s="84" t="s">
        <v>56</v>
      </c>
      <c r="C256" s="211" t="s">
        <v>180</v>
      </c>
      <c r="D256" s="134"/>
      <c r="E256" s="168" t="s">
        <v>56</v>
      </c>
      <c r="F256" s="147" t="s">
        <v>180</v>
      </c>
      <c r="G256" s="141"/>
      <c r="H256" s="183">
        <f t="shared" si="62"/>
        <v>0</v>
      </c>
      <c r="I256" s="179">
        <f>SUM(I258:I264)</f>
        <v>0</v>
      </c>
      <c r="J256" s="153">
        <f aca="true" t="shared" si="83" ref="J256:T256">SUM(J258:J263)</f>
        <v>0</v>
      </c>
      <c r="K256" s="153">
        <f t="shared" si="83"/>
        <v>0</v>
      </c>
      <c r="L256" s="153">
        <f t="shared" si="83"/>
        <v>0</v>
      </c>
      <c r="M256" s="153">
        <f t="shared" si="83"/>
        <v>0</v>
      </c>
      <c r="N256" s="153">
        <f t="shared" si="83"/>
        <v>0</v>
      </c>
      <c r="O256" s="153">
        <f t="shared" si="83"/>
        <v>0</v>
      </c>
      <c r="P256" s="153">
        <f t="shared" si="83"/>
        <v>0</v>
      </c>
      <c r="Q256" s="153">
        <f t="shared" si="83"/>
        <v>0</v>
      </c>
      <c r="R256" s="153">
        <f t="shared" si="83"/>
        <v>0</v>
      </c>
      <c r="S256" s="153">
        <f t="shared" si="83"/>
        <v>0</v>
      </c>
      <c r="T256" s="153">
        <f t="shared" si="83"/>
        <v>0</v>
      </c>
      <c r="U256" s="153">
        <f>SUM(U258:U263)</f>
        <v>0</v>
      </c>
      <c r="V256" s="153">
        <f aca="true" t="shared" si="84" ref="V256:AB256">SUM(V258:V263)</f>
        <v>0</v>
      </c>
      <c r="W256" s="153">
        <f t="shared" si="84"/>
        <v>0</v>
      </c>
      <c r="X256" s="153">
        <f t="shared" si="84"/>
        <v>0</v>
      </c>
      <c r="Y256" s="153">
        <f t="shared" si="84"/>
        <v>0</v>
      </c>
      <c r="Z256" s="153">
        <f t="shared" si="84"/>
        <v>0</v>
      </c>
      <c r="AA256" s="188">
        <f t="shared" si="84"/>
        <v>0</v>
      </c>
      <c r="AB256" s="192">
        <f t="shared" si="84"/>
        <v>0</v>
      </c>
      <c r="AC256" s="29" t="e">
        <f>SUM(#REF!+#REF!+#REF!+#REF!)+#REF!</f>
        <v>#REF!</v>
      </c>
      <c r="AD256" s="30" t="e">
        <f>SUM(#REF!+#REF!+#REF!+#REF!)+#REF!</f>
        <v>#REF!</v>
      </c>
      <c r="AE256" s="296"/>
      <c r="AF256" s="296"/>
      <c r="AG256" s="296"/>
      <c r="AH256" s="296"/>
      <c r="AI256" s="296"/>
    </row>
    <row r="257" spans="2:35" ht="25.5">
      <c r="B257" s="157" t="s">
        <v>199</v>
      </c>
      <c r="C257" s="97" t="s">
        <v>198</v>
      </c>
      <c r="D257" s="98"/>
      <c r="E257" s="167" t="s">
        <v>199</v>
      </c>
      <c r="F257" s="143" t="s">
        <v>198</v>
      </c>
      <c r="G257" s="175"/>
      <c r="H257" s="183">
        <f t="shared" si="62"/>
        <v>0</v>
      </c>
      <c r="I257" s="91">
        <f aca="true" t="shared" si="85" ref="I257:T257">I258+I259</f>
        <v>0</v>
      </c>
      <c r="J257" s="100">
        <f t="shared" si="85"/>
        <v>0</v>
      </c>
      <c r="K257" s="100">
        <f t="shared" si="85"/>
        <v>0</v>
      </c>
      <c r="L257" s="100">
        <f t="shared" si="85"/>
        <v>0</v>
      </c>
      <c r="M257" s="100">
        <f t="shared" si="85"/>
        <v>0</v>
      </c>
      <c r="N257" s="100">
        <f t="shared" si="85"/>
        <v>0</v>
      </c>
      <c r="O257" s="100">
        <f t="shared" si="85"/>
        <v>0</v>
      </c>
      <c r="P257" s="100">
        <f t="shared" si="85"/>
        <v>0</v>
      </c>
      <c r="Q257" s="100">
        <f t="shared" si="85"/>
        <v>0</v>
      </c>
      <c r="R257" s="100">
        <f t="shared" si="85"/>
        <v>0</v>
      </c>
      <c r="S257" s="100">
        <f t="shared" si="85"/>
        <v>0</v>
      </c>
      <c r="T257" s="100">
        <f t="shared" si="85"/>
        <v>0</v>
      </c>
      <c r="U257" s="100">
        <f>U258+U259</f>
        <v>0</v>
      </c>
      <c r="V257" s="100">
        <f aca="true" t="shared" si="86" ref="V257:AB257">V258+V259</f>
        <v>0</v>
      </c>
      <c r="W257" s="100">
        <f t="shared" si="86"/>
        <v>0</v>
      </c>
      <c r="X257" s="100">
        <f t="shared" si="86"/>
        <v>0</v>
      </c>
      <c r="Y257" s="100">
        <f t="shared" si="86"/>
        <v>0</v>
      </c>
      <c r="Z257" s="100">
        <f t="shared" si="86"/>
        <v>0</v>
      </c>
      <c r="AA257" s="185">
        <f t="shared" si="86"/>
        <v>0</v>
      </c>
      <c r="AB257" s="191">
        <f t="shared" si="86"/>
        <v>0</v>
      </c>
      <c r="AC257" s="22" t="e">
        <f>SUM(#REF!+#REF!+#REF!+#REF!)+#REF!</f>
        <v>#REF!</v>
      </c>
      <c r="AD257" s="23" t="e">
        <f>SUM(#REF!+#REF!+#REF!+#REF!)+#REF!</f>
        <v>#REF!</v>
      </c>
      <c r="AE257" s="95"/>
      <c r="AF257" s="95"/>
      <c r="AG257" s="95"/>
      <c r="AH257" s="95"/>
      <c r="AI257" s="95"/>
    </row>
    <row r="258" spans="2:35" ht="17.25">
      <c r="B258" s="157"/>
      <c r="C258" s="97" t="s">
        <v>146</v>
      </c>
      <c r="D258" s="98">
        <v>225</v>
      </c>
      <c r="E258" s="167"/>
      <c r="F258" s="143" t="s">
        <v>146</v>
      </c>
      <c r="G258" s="175">
        <v>225</v>
      </c>
      <c r="H258" s="183">
        <f t="shared" si="62"/>
        <v>0</v>
      </c>
      <c r="I258" s="91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86"/>
      <c r="V258" s="100"/>
      <c r="W258" s="100"/>
      <c r="X258" s="100"/>
      <c r="Y258" s="100"/>
      <c r="Z258" s="100"/>
      <c r="AA258" s="185"/>
      <c r="AB258" s="191"/>
      <c r="AC258" s="22" t="e">
        <f>SUM(#REF!+#REF!+#REF!+#REF!)+#REF!</f>
        <v>#REF!</v>
      </c>
      <c r="AD258" s="23" t="e">
        <f>SUM(#REF!+#REF!+#REF!+#REF!)+#REF!</f>
        <v>#REF!</v>
      </c>
      <c r="AE258" s="95"/>
      <c r="AF258" s="95"/>
      <c r="AG258" s="95"/>
      <c r="AH258" s="95"/>
      <c r="AI258" s="95"/>
    </row>
    <row r="259" spans="2:35" ht="17.25">
      <c r="B259" s="157"/>
      <c r="C259" s="97" t="s">
        <v>152</v>
      </c>
      <c r="D259" s="98">
        <v>226</v>
      </c>
      <c r="E259" s="167"/>
      <c r="F259" s="143" t="s">
        <v>152</v>
      </c>
      <c r="G259" s="175">
        <v>226</v>
      </c>
      <c r="H259" s="183">
        <f t="shared" si="62"/>
        <v>0</v>
      </c>
      <c r="I259" s="91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86"/>
      <c r="V259" s="100"/>
      <c r="W259" s="100"/>
      <c r="X259" s="100"/>
      <c r="Y259" s="100"/>
      <c r="Z259" s="100"/>
      <c r="AA259" s="185"/>
      <c r="AB259" s="191"/>
      <c r="AC259" s="22" t="e">
        <f>SUM(#REF!+#REF!+#REF!+#REF!)+#REF!</f>
        <v>#REF!</v>
      </c>
      <c r="AD259" s="23" t="e">
        <f>SUM(#REF!+#REF!+#REF!+#REF!)+#REF!</f>
        <v>#REF!</v>
      </c>
      <c r="AE259" s="95"/>
      <c r="AF259" s="95"/>
      <c r="AG259" s="95"/>
      <c r="AH259" s="95"/>
      <c r="AI259" s="95"/>
    </row>
    <row r="260" spans="2:35" ht="34.5">
      <c r="B260" s="157" t="s">
        <v>201</v>
      </c>
      <c r="C260" s="97" t="s">
        <v>200</v>
      </c>
      <c r="D260" s="98">
        <v>310</v>
      </c>
      <c r="E260" s="167" t="s">
        <v>201</v>
      </c>
      <c r="F260" s="143" t="s">
        <v>200</v>
      </c>
      <c r="G260" s="175">
        <v>310</v>
      </c>
      <c r="H260" s="183">
        <f t="shared" si="62"/>
        <v>0</v>
      </c>
      <c r="I260" s="91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86"/>
      <c r="V260" s="100"/>
      <c r="W260" s="100"/>
      <c r="X260" s="100"/>
      <c r="Y260" s="100"/>
      <c r="Z260" s="100"/>
      <c r="AA260" s="185"/>
      <c r="AB260" s="191"/>
      <c r="AC260" s="22" t="e">
        <f>SUM(#REF!+#REF!+#REF!+#REF!)+#REF!</f>
        <v>#REF!</v>
      </c>
      <c r="AD260" s="23" t="e">
        <f>SUM(#REF!+#REF!+#REF!+#REF!)+#REF!</f>
        <v>#REF!</v>
      </c>
      <c r="AE260" s="95"/>
      <c r="AF260" s="95"/>
      <c r="AG260" s="95"/>
      <c r="AH260" s="95"/>
      <c r="AI260" s="95"/>
    </row>
    <row r="261" spans="2:35" ht="25.5">
      <c r="B261" s="157" t="s">
        <v>202</v>
      </c>
      <c r="C261" s="97" t="s">
        <v>50</v>
      </c>
      <c r="D261" s="98">
        <v>226</v>
      </c>
      <c r="E261" s="167" t="s">
        <v>202</v>
      </c>
      <c r="F261" s="143" t="s">
        <v>50</v>
      </c>
      <c r="G261" s="175">
        <v>226</v>
      </c>
      <c r="H261" s="183">
        <f t="shared" si="62"/>
        <v>0</v>
      </c>
      <c r="I261" s="91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86"/>
      <c r="V261" s="100"/>
      <c r="W261" s="100"/>
      <c r="X261" s="100"/>
      <c r="Y261" s="100"/>
      <c r="Z261" s="100"/>
      <c r="AA261" s="185"/>
      <c r="AB261" s="191"/>
      <c r="AC261" s="22" t="e">
        <f>SUM(#REF!+#REF!+#REF!+#REF!)+#REF!</f>
        <v>#REF!</v>
      </c>
      <c r="AD261" s="23" t="e">
        <f>SUM(#REF!+#REF!+#REF!+#REF!)+#REF!</f>
        <v>#REF!</v>
      </c>
      <c r="AE261" s="95"/>
      <c r="AF261" s="95"/>
      <c r="AG261" s="95"/>
      <c r="AH261" s="95"/>
      <c r="AI261" s="95"/>
    </row>
    <row r="262" spans="2:35" ht="34.5">
      <c r="B262" s="157" t="s">
        <v>203</v>
      </c>
      <c r="C262" s="97" t="s">
        <v>51</v>
      </c>
      <c r="D262" s="98">
        <v>226</v>
      </c>
      <c r="E262" s="167" t="s">
        <v>203</v>
      </c>
      <c r="F262" s="143" t="s">
        <v>51</v>
      </c>
      <c r="G262" s="175">
        <v>226</v>
      </c>
      <c r="H262" s="183">
        <f t="shared" si="62"/>
        <v>0</v>
      </c>
      <c r="I262" s="91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86"/>
      <c r="V262" s="100"/>
      <c r="W262" s="100"/>
      <c r="X262" s="100"/>
      <c r="Y262" s="100"/>
      <c r="Z262" s="100"/>
      <c r="AA262" s="185"/>
      <c r="AB262" s="191"/>
      <c r="AC262" s="22" t="e">
        <f>SUM(#REF!+#REF!+#REF!+#REF!)+#REF!</f>
        <v>#REF!</v>
      </c>
      <c r="AD262" s="23" t="e">
        <f>SUM(#REF!+#REF!+#REF!+#REF!)+#REF!</f>
        <v>#REF!</v>
      </c>
      <c r="AE262" s="95"/>
      <c r="AF262" s="95"/>
      <c r="AG262" s="95"/>
      <c r="AH262" s="95"/>
      <c r="AI262" s="95"/>
    </row>
    <row r="263" spans="2:35" ht="34.5">
      <c r="B263" s="157" t="s">
        <v>204</v>
      </c>
      <c r="C263" s="97" t="s">
        <v>52</v>
      </c>
      <c r="D263" s="98">
        <v>226</v>
      </c>
      <c r="E263" s="167" t="s">
        <v>204</v>
      </c>
      <c r="F263" s="143" t="s">
        <v>52</v>
      </c>
      <c r="G263" s="175">
        <v>226</v>
      </c>
      <c r="H263" s="183">
        <f t="shared" si="62"/>
        <v>0</v>
      </c>
      <c r="I263" s="91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86"/>
      <c r="V263" s="100"/>
      <c r="W263" s="100"/>
      <c r="X263" s="100"/>
      <c r="Y263" s="100"/>
      <c r="Z263" s="100"/>
      <c r="AA263" s="185"/>
      <c r="AB263" s="191"/>
      <c r="AC263" s="22" t="e">
        <f>SUM(#REF!+#REF!+#REF!+#REF!)+#REF!</f>
        <v>#REF!</v>
      </c>
      <c r="AD263" s="23" t="e">
        <f>SUM(#REF!+#REF!+#REF!+#REF!)+#REF!</f>
        <v>#REF!</v>
      </c>
      <c r="AE263" s="95"/>
      <c r="AF263" s="95"/>
      <c r="AG263" s="95"/>
      <c r="AH263" s="95"/>
      <c r="AI263" s="95"/>
    </row>
    <row r="264" spans="2:35" s="107" customFormat="1" ht="17.25" hidden="1">
      <c r="B264" s="157"/>
      <c r="C264" s="212" t="s">
        <v>386</v>
      </c>
      <c r="D264" s="98"/>
      <c r="E264" s="167"/>
      <c r="F264" s="143"/>
      <c r="G264" s="175"/>
      <c r="H264" s="183">
        <f t="shared" si="62"/>
        <v>0</v>
      </c>
      <c r="I264" s="105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86"/>
      <c r="V264" s="100"/>
      <c r="W264" s="100"/>
      <c r="X264" s="100"/>
      <c r="Y264" s="100"/>
      <c r="Z264" s="100"/>
      <c r="AA264" s="185"/>
      <c r="AB264" s="191"/>
      <c r="AC264" s="108"/>
      <c r="AD264" s="109"/>
      <c r="AE264" s="95"/>
      <c r="AF264" s="95"/>
      <c r="AG264" s="95"/>
      <c r="AH264" s="95"/>
      <c r="AI264" s="95"/>
    </row>
    <row r="265" spans="1:35" s="31" customFormat="1" ht="51.75">
      <c r="A265" s="31">
        <v>3039</v>
      </c>
      <c r="B265" s="84" t="s">
        <v>57</v>
      </c>
      <c r="C265" s="211" t="s">
        <v>116</v>
      </c>
      <c r="D265" s="134"/>
      <c r="E265" s="168" t="s">
        <v>57</v>
      </c>
      <c r="F265" s="147" t="s">
        <v>116</v>
      </c>
      <c r="G265" s="141"/>
      <c r="H265" s="183">
        <f t="shared" si="62"/>
        <v>0</v>
      </c>
      <c r="I265" s="179">
        <f>SUM(I266:I269)</f>
        <v>0</v>
      </c>
      <c r="J265" s="153">
        <f aca="true" t="shared" si="87" ref="J265:T265">SUM(J266:J268)</f>
        <v>0</v>
      </c>
      <c r="K265" s="153">
        <f t="shared" si="87"/>
        <v>0</v>
      </c>
      <c r="L265" s="153">
        <f t="shared" si="87"/>
        <v>0</v>
      </c>
      <c r="M265" s="153">
        <f t="shared" si="87"/>
        <v>0</v>
      </c>
      <c r="N265" s="153">
        <f t="shared" si="87"/>
        <v>0</v>
      </c>
      <c r="O265" s="153">
        <f t="shared" si="87"/>
        <v>0</v>
      </c>
      <c r="P265" s="153">
        <f t="shared" si="87"/>
        <v>0</v>
      </c>
      <c r="Q265" s="153">
        <f t="shared" si="87"/>
        <v>0</v>
      </c>
      <c r="R265" s="153">
        <f t="shared" si="87"/>
        <v>0</v>
      </c>
      <c r="S265" s="153">
        <f t="shared" si="87"/>
        <v>0</v>
      </c>
      <c r="T265" s="153">
        <f t="shared" si="87"/>
        <v>0</v>
      </c>
      <c r="U265" s="153">
        <f>SUM(U266:U268)</f>
        <v>0</v>
      </c>
      <c r="V265" s="153">
        <f aca="true" t="shared" si="88" ref="V265:AB265">SUM(V266:V268)</f>
        <v>0</v>
      </c>
      <c r="W265" s="153">
        <f t="shared" si="88"/>
        <v>0</v>
      </c>
      <c r="X265" s="153">
        <f t="shared" si="88"/>
        <v>0</v>
      </c>
      <c r="Y265" s="153">
        <f t="shared" si="88"/>
        <v>0</v>
      </c>
      <c r="Z265" s="153">
        <f t="shared" si="88"/>
        <v>0</v>
      </c>
      <c r="AA265" s="188">
        <f t="shared" si="88"/>
        <v>0</v>
      </c>
      <c r="AB265" s="192">
        <f t="shared" si="88"/>
        <v>0</v>
      </c>
      <c r="AC265" s="29" t="e">
        <f>SUM(#REF!+#REF!+#REF!+#REF!)+#REF!</f>
        <v>#REF!</v>
      </c>
      <c r="AD265" s="30" t="e">
        <f>SUM(#REF!+#REF!+#REF!+#REF!)+#REF!</f>
        <v>#REF!</v>
      </c>
      <c r="AE265" s="296"/>
      <c r="AF265" s="296"/>
      <c r="AG265" s="296"/>
      <c r="AH265" s="296"/>
      <c r="AI265" s="296"/>
    </row>
    <row r="266" spans="2:35" s="17" customFormat="1" ht="17.25">
      <c r="B266" s="157" t="s">
        <v>195</v>
      </c>
      <c r="C266" s="97" t="s">
        <v>196</v>
      </c>
      <c r="D266" s="98">
        <v>226</v>
      </c>
      <c r="E266" s="167" t="s">
        <v>195</v>
      </c>
      <c r="F266" s="143" t="s">
        <v>196</v>
      </c>
      <c r="G266" s="175">
        <v>226</v>
      </c>
      <c r="H266" s="183">
        <f t="shared" si="62"/>
        <v>0</v>
      </c>
      <c r="I266" s="91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85"/>
      <c r="AB266" s="191"/>
      <c r="AC266" s="22" t="e">
        <f>SUM(#REF!+#REF!+#REF!+#REF!)+#REF!</f>
        <v>#REF!</v>
      </c>
      <c r="AD266" s="23" t="e">
        <f>SUM(#REF!+#REF!+#REF!+#REF!)+#REF!</f>
        <v>#REF!</v>
      </c>
      <c r="AE266" s="133"/>
      <c r="AF266" s="133"/>
      <c r="AG266" s="133"/>
      <c r="AH266" s="133"/>
      <c r="AI266" s="133"/>
    </row>
    <row r="267" spans="2:35" ht="18.75" customHeight="1">
      <c r="B267" s="157" t="s">
        <v>194</v>
      </c>
      <c r="C267" s="97" t="s">
        <v>197</v>
      </c>
      <c r="D267" s="98">
        <v>340</v>
      </c>
      <c r="E267" s="167" t="s">
        <v>194</v>
      </c>
      <c r="F267" s="143" t="s">
        <v>197</v>
      </c>
      <c r="G267" s="175">
        <v>340</v>
      </c>
      <c r="H267" s="183">
        <f t="shared" si="62"/>
        <v>0</v>
      </c>
      <c r="I267" s="91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85"/>
      <c r="AB267" s="191"/>
      <c r="AC267" s="22" t="e">
        <f>SUM(#REF!+#REF!+#REF!+#REF!)+#REF!</f>
        <v>#REF!</v>
      </c>
      <c r="AD267" s="23" t="e">
        <f>SUM(#REF!+#REF!+#REF!+#REF!)+#REF!</f>
        <v>#REF!</v>
      </c>
      <c r="AE267" s="95"/>
      <c r="AF267" s="95"/>
      <c r="AG267" s="95"/>
      <c r="AH267" s="95"/>
      <c r="AI267" s="95"/>
    </row>
    <row r="268" spans="2:35" ht="18.75" customHeight="1">
      <c r="B268" s="157"/>
      <c r="C268" s="97" t="s">
        <v>269</v>
      </c>
      <c r="D268" s="98">
        <v>225</v>
      </c>
      <c r="E268" s="167"/>
      <c r="F268" s="143" t="s">
        <v>269</v>
      </c>
      <c r="G268" s="175">
        <v>225</v>
      </c>
      <c r="H268" s="183">
        <f t="shared" si="62"/>
        <v>0</v>
      </c>
      <c r="I268" s="91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85"/>
      <c r="AB268" s="191"/>
      <c r="AC268" s="22" t="e">
        <f>SUM(#REF!+#REF!+#REF!+#REF!)+#REF!</f>
        <v>#REF!</v>
      </c>
      <c r="AD268" s="23" t="e">
        <f>SUM(#REF!+#REF!+#REF!+#REF!)+#REF!</f>
        <v>#REF!</v>
      </c>
      <c r="AE268" s="95"/>
      <c r="AF268" s="95"/>
      <c r="AG268" s="95"/>
      <c r="AH268" s="95"/>
      <c r="AI268" s="95"/>
    </row>
    <row r="269" spans="2:35" s="107" customFormat="1" ht="18.75" customHeight="1" hidden="1">
      <c r="B269" s="157"/>
      <c r="C269" s="212" t="s">
        <v>386</v>
      </c>
      <c r="D269" s="98"/>
      <c r="E269" s="167"/>
      <c r="F269" s="143"/>
      <c r="G269" s="175"/>
      <c r="H269" s="183">
        <f t="shared" si="62"/>
        <v>0</v>
      </c>
      <c r="I269" s="105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85"/>
      <c r="AB269" s="191"/>
      <c r="AC269" s="108"/>
      <c r="AD269" s="109"/>
      <c r="AE269" s="95"/>
      <c r="AF269" s="95"/>
      <c r="AG269" s="95"/>
      <c r="AH269" s="95"/>
      <c r="AI269" s="95"/>
    </row>
    <row r="270" spans="1:35" s="31" customFormat="1" ht="71.25" customHeight="1">
      <c r="A270" s="31">
        <v>3013</v>
      </c>
      <c r="B270" s="84" t="s">
        <v>213</v>
      </c>
      <c r="C270" s="211" t="s">
        <v>179</v>
      </c>
      <c r="D270" s="134"/>
      <c r="E270" s="168" t="s">
        <v>213</v>
      </c>
      <c r="F270" s="147" t="s">
        <v>179</v>
      </c>
      <c r="G270" s="141"/>
      <c r="H270" s="183">
        <f t="shared" si="62"/>
        <v>0</v>
      </c>
      <c r="I270" s="179">
        <f>I271+I274+I277+I281+I282+I283+I284+I285+I287+I286+I288+I289+I290+I293+I294</f>
        <v>0</v>
      </c>
      <c r="J270" s="153">
        <f aca="true" t="shared" si="89" ref="J270:T270">J271+J274+J277+J281+J282+J283+J284+J285+J287+J286+J288+J289+J290+J293</f>
        <v>0</v>
      </c>
      <c r="K270" s="153">
        <f t="shared" si="89"/>
        <v>0</v>
      </c>
      <c r="L270" s="153">
        <f t="shared" si="89"/>
        <v>0</v>
      </c>
      <c r="M270" s="153">
        <f t="shared" si="89"/>
        <v>0</v>
      </c>
      <c r="N270" s="153">
        <f t="shared" si="89"/>
        <v>0</v>
      </c>
      <c r="O270" s="153">
        <f t="shared" si="89"/>
        <v>0</v>
      </c>
      <c r="P270" s="153">
        <f t="shared" si="89"/>
        <v>0</v>
      </c>
      <c r="Q270" s="153">
        <f t="shared" si="89"/>
        <v>0</v>
      </c>
      <c r="R270" s="153">
        <f t="shared" si="89"/>
        <v>0</v>
      </c>
      <c r="S270" s="153">
        <f t="shared" si="89"/>
        <v>0</v>
      </c>
      <c r="T270" s="153">
        <f t="shared" si="89"/>
        <v>0</v>
      </c>
      <c r="U270" s="153">
        <f>U271+U274+U277+U281+U282+U283+U284+U285+U287+U286+U288+U289+U290+U293</f>
        <v>0</v>
      </c>
      <c r="V270" s="153">
        <f aca="true" t="shared" si="90" ref="V270:AB270">V271+V274+V277+V281+V282+V283+V284+V285+V287+V286+V288+V289+V290+V293</f>
        <v>0</v>
      </c>
      <c r="W270" s="153">
        <f t="shared" si="90"/>
        <v>0</v>
      </c>
      <c r="X270" s="153">
        <f t="shared" si="90"/>
        <v>0</v>
      </c>
      <c r="Y270" s="153">
        <f t="shared" si="90"/>
        <v>0</v>
      </c>
      <c r="Z270" s="153">
        <f t="shared" si="90"/>
        <v>0</v>
      </c>
      <c r="AA270" s="188">
        <f t="shared" si="90"/>
        <v>0</v>
      </c>
      <c r="AB270" s="192">
        <f t="shared" si="90"/>
        <v>0</v>
      </c>
      <c r="AC270" s="29" t="e">
        <f>SUM(#REF!+#REF!+#REF!+#REF!)+#REF!</f>
        <v>#REF!</v>
      </c>
      <c r="AD270" s="30" t="e">
        <f>SUM(#REF!+#REF!+#REF!+#REF!)+#REF!</f>
        <v>#REF!</v>
      </c>
      <c r="AE270" s="296"/>
      <c r="AF270" s="296"/>
      <c r="AG270" s="296"/>
      <c r="AH270" s="296"/>
      <c r="AI270" s="296"/>
    </row>
    <row r="271" spans="2:35" ht="34.5">
      <c r="B271" s="157" t="s">
        <v>215</v>
      </c>
      <c r="C271" s="97" t="s">
        <v>240</v>
      </c>
      <c r="D271" s="98"/>
      <c r="E271" s="167" t="s">
        <v>215</v>
      </c>
      <c r="F271" s="143" t="s">
        <v>240</v>
      </c>
      <c r="G271" s="175"/>
      <c r="H271" s="183">
        <f aca="true" t="shared" si="91" ref="H271:H334">I271+J271+K271+L271+M271+N271+O271+P271+Q271+R271+S271+T271+V271+W271+X271+Y271+Z271+AA271+AB271</f>
        <v>0</v>
      </c>
      <c r="I271" s="91"/>
      <c r="J271" s="100">
        <f aca="true" t="shared" si="92" ref="J271:T271">J272+J273</f>
        <v>0</v>
      </c>
      <c r="K271" s="100">
        <f t="shared" si="92"/>
        <v>0</v>
      </c>
      <c r="L271" s="100">
        <f t="shared" si="92"/>
        <v>0</v>
      </c>
      <c r="M271" s="100">
        <f t="shared" si="92"/>
        <v>0</v>
      </c>
      <c r="N271" s="100">
        <f t="shared" si="92"/>
        <v>0</v>
      </c>
      <c r="O271" s="100">
        <f t="shared" si="92"/>
        <v>0</v>
      </c>
      <c r="P271" s="100">
        <f t="shared" si="92"/>
        <v>0</v>
      </c>
      <c r="Q271" s="100">
        <f t="shared" si="92"/>
        <v>0</v>
      </c>
      <c r="R271" s="100">
        <f t="shared" si="92"/>
        <v>0</v>
      </c>
      <c r="S271" s="100">
        <f t="shared" si="92"/>
        <v>0</v>
      </c>
      <c r="T271" s="100">
        <f t="shared" si="92"/>
        <v>0</v>
      </c>
      <c r="U271" s="100">
        <f>U272+U273</f>
        <v>0</v>
      </c>
      <c r="V271" s="100">
        <f aca="true" t="shared" si="93" ref="V271:AB271">V272+V273</f>
        <v>0</v>
      </c>
      <c r="W271" s="100">
        <f t="shared" si="93"/>
        <v>0</v>
      </c>
      <c r="X271" s="100">
        <f t="shared" si="93"/>
        <v>0</v>
      </c>
      <c r="Y271" s="100">
        <f t="shared" si="93"/>
        <v>0</v>
      </c>
      <c r="Z271" s="100">
        <f t="shared" si="93"/>
        <v>0</v>
      </c>
      <c r="AA271" s="185">
        <f t="shared" si="93"/>
        <v>0</v>
      </c>
      <c r="AB271" s="191">
        <f t="shared" si="93"/>
        <v>0</v>
      </c>
      <c r="AC271" s="22" t="e">
        <f>SUM(#REF!+#REF!+#REF!+#REF!)+#REF!</f>
        <v>#REF!</v>
      </c>
      <c r="AD271" s="23" t="e">
        <f>SUM(#REF!+#REF!+#REF!+#REF!)+#REF!</f>
        <v>#REF!</v>
      </c>
      <c r="AE271" s="95"/>
      <c r="AF271" s="95"/>
      <c r="AG271" s="95"/>
      <c r="AH271" s="95"/>
      <c r="AI271" s="95"/>
    </row>
    <row r="272" spans="2:35" ht="17.25">
      <c r="B272" s="157"/>
      <c r="C272" s="97" t="s">
        <v>150</v>
      </c>
      <c r="D272" s="98">
        <v>310</v>
      </c>
      <c r="E272" s="167"/>
      <c r="F272" s="143" t="s">
        <v>150</v>
      </c>
      <c r="G272" s="175">
        <v>310</v>
      </c>
      <c r="H272" s="183">
        <f t="shared" si="91"/>
        <v>0</v>
      </c>
      <c r="I272" s="91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85"/>
      <c r="AB272" s="191"/>
      <c r="AC272" s="22" t="e">
        <f>SUM(#REF!+#REF!+#REF!+#REF!)+#REF!</f>
        <v>#REF!</v>
      </c>
      <c r="AD272" s="23" t="e">
        <f>SUM(#REF!+#REF!+#REF!+#REF!)+#REF!</f>
        <v>#REF!</v>
      </c>
      <c r="AE272" s="95"/>
      <c r="AF272" s="95"/>
      <c r="AG272" s="95"/>
      <c r="AH272" s="95"/>
      <c r="AI272" s="95"/>
    </row>
    <row r="273" spans="2:35" ht="17.25">
      <c r="B273" s="157"/>
      <c r="C273" s="97" t="s">
        <v>154</v>
      </c>
      <c r="D273" s="98">
        <v>226</v>
      </c>
      <c r="E273" s="167"/>
      <c r="F273" s="143" t="s">
        <v>154</v>
      </c>
      <c r="G273" s="175">
        <v>226</v>
      </c>
      <c r="H273" s="183">
        <f t="shared" si="91"/>
        <v>0</v>
      </c>
      <c r="I273" s="105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85"/>
      <c r="AB273" s="191"/>
      <c r="AC273" s="22" t="e">
        <f>SUM(#REF!+#REF!+#REF!+#REF!)+#REF!</f>
        <v>#REF!</v>
      </c>
      <c r="AD273" s="23" t="e">
        <f>SUM(#REF!+#REF!+#REF!+#REF!)+#REF!</f>
        <v>#REF!</v>
      </c>
      <c r="AE273" s="95"/>
      <c r="AF273" s="95"/>
      <c r="AG273" s="95"/>
      <c r="AH273" s="95"/>
      <c r="AI273" s="95"/>
    </row>
    <row r="274" spans="2:35" ht="34.5">
      <c r="B274" s="157" t="s">
        <v>217</v>
      </c>
      <c r="C274" s="97" t="s">
        <v>241</v>
      </c>
      <c r="D274" s="98"/>
      <c r="E274" s="167" t="s">
        <v>217</v>
      </c>
      <c r="F274" s="143" t="s">
        <v>241</v>
      </c>
      <c r="G274" s="175"/>
      <c r="H274" s="183">
        <f t="shared" si="91"/>
        <v>0</v>
      </c>
      <c r="I274" s="91">
        <f aca="true" t="shared" si="94" ref="I274:T274">I275+I276</f>
        <v>0</v>
      </c>
      <c r="J274" s="100">
        <f t="shared" si="94"/>
        <v>0</v>
      </c>
      <c r="K274" s="100">
        <f t="shared" si="94"/>
        <v>0</v>
      </c>
      <c r="L274" s="100">
        <f t="shared" si="94"/>
        <v>0</v>
      </c>
      <c r="M274" s="100">
        <f t="shared" si="94"/>
        <v>0</v>
      </c>
      <c r="N274" s="100">
        <f t="shared" si="94"/>
        <v>0</v>
      </c>
      <c r="O274" s="100">
        <f t="shared" si="94"/>
        <v>0</v>
      </c>
      <c r="P274" s="100">
        <f t="shared" si="94"/>
        <v>0</v>
      </c>
      <c r="Q274" s="100">
        <f t="shared" si="94"/>
        <v>0</v>
      </c>
      <c r="R274" s="100">
        <f t="shared" si="94"/>
        <v>0</v>
      </c>
      <c r="S274" s="100">
        <f t="shared" si="94"/>
        <v>0</v>
      </c>
      <c r="T274" s="100">
        <f t="shared" si="94"/>
        <v>0</v>
      </c>
      <c r="U274" s="100">
        <f>U275+U276</f>
        <v>0</v>
      </c>
      <c r="V274" s="100">
        <f aca="true" t="shared" si="95" ref="V274:AB274">V275+V276</f>
        <v>0</v>
      </c>
      <c r="W274" s="100">
        <f t="shared" si="95"/>
        <v>0</v>
      </c>
      <c r="X274" s="100">
        <f t="shared" si="95"/>
        <v>0</v>
      </c>
      <c r="Y274" s="100">
        <f t="shared" si="95"/>
        <v>0</v>
      </c>
      <c r="Z274" s="100">
        <f t="shared" si="95"/>
        <v>0</v>
      </c>
      <c r="AA274" s="185">
        <f t="shared" si="95"/>
        <v>0</v>
      </c>
      <c r="AB274" s="191">
        <f t="shared" si="95"/>
        <v>0</v>
      </c>
      <c r="AC274" s="22" t="e">
        <f>SUM(#REF!+#REF!+#REF!+#REF!)+#REF!</f>
        <v>#REF!</v>
      </c>
      <c r="AD274" s="23" t="e">
        <f>SUM(#REF!+#REF!+#REF!+#REF!)+#REF!</f>
        <v>#REF!</v>
      </c>
      <c r="AE274" s="95"/>
      <c r="AF274" s="95"/>
      <c r="AG274" s="95"/>
      <c r="AH274" s="95"/>
      <c r="AI274" s="95"/>
    </row>
    <row r="275" spans="2:35" ht="17.25">
      <c r="B275" s="157"/>
      <c r="C275" s="97" t="s">
        <v>150</v>
      </c>
      <c r="D275" s="98">
        <v>310</v>
      </c>
      <c r="E275" s="167"/>
      <c r="F275" s="143" t="s">
        <v>150</v>
      </c>
      <c r="G275" s="175">
        <v>310</v>
      </c>
      <c r="H275" s="183">
        <f t="shared" si="91"/>
        <v>0</v>
      </c>
      <c r="I275" s="91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85"/>
      <c r="AB275" s="191"/>
      <c r="AC275" s="22" t="e">
        <f>SUM(#REF!+#REF!+#REF!+#REF!)+#REF!</f>
        <v>#REF!</v>
      </c>
      <c r="AD275" s="23" t="e">
        <f>SUM(#REF!+#REF!+#REF!+#REF!)+#REF!</f>
        <v>#REF!</v>
      </c>
      <c r="AE275" s="95"/>
      <c r="AF275" s="95"/>
      <c r="AG275" s="95"/>
      <c r="AH275" s="95"/>
      <c r="AI275" s="95"/>
    </row>
    <row r="276" spans="2:35" ht="17.25">
      <c r="B276" s="157"/>
      <c r="C276" s="97" t="s">
        <v>154</v>
      </c>
      <c r="D276" s="98">
        <v>226</v>
      </c>
      <c r="E276" s="167"/>
      <c r="F276" s="143" t="s">
        <v>154</v>
      </c>
      <c r="G276" s="175">
        <v>226</v>
      </c>
      <c r="H276" s="183">
        <f t="shared" si="91"/>
        <v>0</v>
      </c>
      <c r="I276" s="91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85"/>
      <c r="AB276" s="191"/>
      <c r="AC276" s="22" t="e">
        <f>SUM(#REF!+#REF!+#REF!+#REF!)+#REF!</f>
        <v>#REF!</v>
      </c>
      <c r="AD276" s="23" t="e">
        <f>SUM(#REF!+#REF!+#REF!+#REF!)+#REF!</f>
        <v>#REF!</v>
      </c>
      <c r="AE276" s="95"/>
      <c r="AF276" s="95"/>
      <c r="AG276" s="95"/>
      <c r="AH276" s="95"/>
      <c r="AI276" s="95"/>
    </row>
    <row r="277" spans="2:35" ht="18.75" customHeight="1">
      <c r="B277" s="157" t="s">
        <v>242</v>
      </c>
      <c r="C277" s="97" t="s">
        <v>243</v>
      </c>
      <c r="D277" s="98"/>
      <c r="E277" s="167" t="s">
        <v>242</v>
      </c>
      <c r="F277" s="143" t="s">
        <v>243</v>
      </c>
      <c r="G277" s="175"/>
      <c r="H277" s="183">
        <f t="shared" si="91"/>
        <v>0</v>
      </c>
      <c r="I277" s="91">
        <f aca="true" t="shared" si="96" ref="I277:T277">SUM(I278:I280)</f>
        <v>0</v>
      </c>
      <c r="J277" s="100">
        <f t="shared" si="96"/>
        <v>0</v>
      </c>
      <c r="K277" s="100">
        <f t="shared" si="96"/>
        <v>0</v>
      </c>
      <c r="L277" s="100">
        <f t="shared" si="96"/>
        <v>0</v>
      </c>
      <c r="M277" s="100">
        <f t="shared" si="96"/>
        <v>0</v>
      </c>
      <c r="N277" s="100">
        <f t="shared" si="96"/>
        <v>0</v>
      </c>
      <c r="O277" s="100">
        <f t="shared" si="96"/>
        <v>0</v>
      </c>
      <c r="P277" s="100">
        <f t="shared" si="96"/>
        <v>0</v>
      </c>
      <c r="Q277" s="100">
        <f t="shared" si="96"/>
        <v>0</v>
      </c>
      <c r="R277" s="100">
        <f t="shared" si="96"/>
        <v>0</v>
      </c>
      <c r="S277" s="100">
        <f t="shared" si="96"/>
        <v>0</v>
      </c>
      <c r="T277" s="100">
        <f t="shared" si="96"/>
        <v>0</v>
      </c>
      <c r="U277" s="100">
        <f>SUM(U278:U280)</f>
        <v>0</v>
      </c>
      <c r="V277" s="100">
        <f aca="true" t="shared" si="97" ref="V277:AB277">SUM(V278:V280)</f>
        <v>0</v>
      </c>
      <c r="W277" s="100">
        <f t="shared" si="97"/>
        <v>0</v>
      </c>
      <c r="X277" s="100">
        <f t="shared" si="97"/>
        <v>0</v>
      </c>
      <c r="Y277" s="100">
        <f t="shared" si="97"/>
        <v>0</v>
      </c>
      <c r="Z277" s="100">
        <f t="shared" si="97"/>
        <v>0</v>
      </c>
      <c r="AA277" s="185">
        <f t="shared" si="97"/>
        <v>0</v>
      </c>
      <c r="AB277" s="191">
        <f t="shared" si="97"/>
        <v>0</v>
      </c>
      <c r="AC277" s="22" t="e">
        <f>SUM(#REF!+#REF!+#REF!+#REF!)+#REF!</f>
        <v>#REF!</v>
      </c>
      <c r="AD277" s="23" t="e">
        <f>SUM(#REF!+#REF!+#REF!+#REF!)+#REF!</f>
        <v>#REF!</v>
      </c>
      <c r="AE277" s="95"/>
      <c r="AF277" s="95"/>
      <c r="AG277" s="95"/>
      <c r="AH277" s="95"/>
      <c r="AI277" s="95"/>
    </row>
    <row r="278" spans="2:35" ht="18.75" customHeight="1">
      <c r="B278" s="157"/>
      <c r="C278" s="97" t="s">
        <v>208</v>
      </c>
      <c r="D278" s="98">
        <v>340</v>
      </c>
      <c r="E278" s="167"/>
      <c r="F278" s="143" t="s">
        <v>208</v>
      </c>
      <c r="G278" s="175">
        <v>340</v>
      </c>
      <c r="H278" s="183">
        <f t="shared" si="91"/>
        <v>0</v>
      </c>
      <c r="I278" s="91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86"/>
      <c r="V278" s="100"/>
      <c r="W278" s="100"/>
      <c r="X278" s="100"/>
      <c r="Y278" s="100"/>
      <c r="Z278" s="100"/>
      <c r="AA278" s="185"/>
      <c r="AB278" s="191"/>
      <c r="AC278" s="22"/>
      <c r="AD278" s="23"/>
      <c r="AE278" s="95"/>
      <c r="AF278" s="95"/>
      <c r="AG278" s="95"/>
      <c r="AH278" s="95"/>
      <c r="AI278" s="95"/>
    </row>
    <row r="279" spans="2:35" ht="18.75" customHeight="1">
      <c r="B279" s="157"/>
      <c r="C279" s="97" t="s">
        <v>150</v>
      </c>
      <c r="D279" s="98">
        <v>310</v>
      </c>
      <c r="E279" s="167"/>
      <c r="F279" s="143" t="s">
        <v>150</v>
      </c>
      <c r="G279" s="175">
        <v>310</v>
      </c>
      <c r="H279" s="183">
        <f t="shared" si="91"/>
        <v>0</v>
      </c>
      <c r="I279" s="91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86"/>
      <c r="V279" s="100"/>
      <c r="W279" s="100"/>
      <c r="X279" s="100"/>
      <c r="Y279" s="100"/>
      <c r="Z279" s="100"/>
      <c r="AA279" s="185"/>
      <c r="AB279" s="191"/>
      <c r="AC279" s="22" t="e">
        <f>SUM(#REF!+#REF!+#REF!+#REF!)+#REF!</f>
        <v>#REF!</v>
      </c>
      <c r="AD279" s="23" t="e">
        <f>SUM(#REF!+#REF!+#REF!+#REF!)+#REF!</f>
        <v>#REF!</v>
      </c>
      <c r="AE279" s="95"/>
      <c r="AF279" s="95"/>
      <c r="AG279" s="95"/>
      <c r="AH279" s="95"/>
      <c r="AI279" s="95"/>
    </row>
    <row r="280" spans="2:35" ht="18.75" customHeight="1">
      <c r="B280" s="157"/>
      <c r="C280" s="97" t="s">
        <v>154</v>
      </c>
      <c r="D280" s="98">
        <v>226</v>
      </c>
      <c r="E280" s="167"/>
      <c r="F280" s="143" t="s">
        <v>154</v>
      </c>
      <c r="G280" s="175">
        <v>226</v>
      </c>
      <c r="H280" s="183">
        <f t="shared" si="91"/>
        <v>0</v>
      </c>
      <c r="I280" s="91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86"/>
      <c r="V280" s="100"/>
      <c r="W280" s="100"/>
      <c r="X280" s="100"/>
      <c r="Y280" s="100"/>
      <c r="Z280" s="100"/>
      <c r="AA280" s="185"/>
      <c r="AB280" s="191"/>
      <c r="AC280" s="22" t="e">
        <f>SUM(#REF!+#REF!+#REF!+#REF!)+#REF!</f>
        <v>#REF!</v>
      </c>
      <c r="AD280" s="23" t="e">
        <f>SUM(#REF!+#REF!+#REF!+#REF!)+#REF!</f>
        <v>#REF!</v>
      </c>
      <c r="AE280" s="95"/>
      <c r="AF280" s="95"/>
      <c r="AG280" s="95"/>
      <c r="AH280" s="95"/>
      <c r="AI280" s="95"/>
    </row>
    <row r="281" spans="2:35" ht="40.5" customHeight="1">
      <c r="B281" s="157" t="s">
        <v>244</v>
      </c>
      <c r="C281" s="97" t="s">
        <v>245</v>
      </c>
      <c r="D281" s="98">
        <v>226</v>
      </c>
      <c r="E281" s="167" t="s">
        <v>244</v>
      </c>
      <c r="F281" s="143" t="s">
        <v>245</v>
      </c>
      <c r="G281" s="175">
        <v>226</v>
      </c>
      <c r="H281" s="183">
        <f t="shared" si="91"/>
        <v>0</v>
      </c>
      <c r="I281" s="91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86"/>
      <c r="V281" s="100"/>
      <c r="W281" s="100"/>
      <c r="X281" s="100"/>
      <c r="Y281" s="100"/>
      <c r="Z281" s="100"/>
      <c r="AA281" s="185"/>
      <c r="AB281" s="191"/>
      <c r="AC281" s="22" t="e">
        <f>SUM(#REF!+#REF!+#REF!+#REF!)+#REF!</f>
        <v>#REF!</v>
      </c>
      <c r="AD281" s="23" t="e">
        <f>SUM(#REF!+#REF!+#REF!+#REF!)+#REF!</f>
        <v>#REF!</v>
      </c>
      <c r="AE281" s="95"/>
      <c r="AF281" s="95"/>
      <c r="AG281" s="95"/>
      <c r="AH281" s="95"/>
      <c r="AI281" s="95"/>
    </row>
    <row r="282" spans="2:35" ht="35.25" customHeight="1">
      <c r="B282" s="157" t="s">
        <v>194</v>
      </c>
      <c r="C282" s="97" t="s">
        <v>246</v>
      </c>
      <c r="D282" s="98">
        <v>226</v>
      </c>
      <c r="E282" s="167" t="s">
        <v>194</v>
      </c>
      <c r="F282" s="143" t="s">
        <v>246</v>
      </c>
      <c r="G282" s="175">
        <v>226</v>
      </c>
      <c r="H282" s="183">
        <f t="shared" si="91"/>
        <v>0</v>
      </c>
      <c r="I282" s="91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86"/>
      <c r="V282" s="100"/>
      <c r="W282" s="100"/>
      <c r="X282" s="100"/>
      <c r="Y282" s="100"/>
      <c r="Z282" s="100"/>
      <c r="AA282" s="185"/>
      <c r="AB282" s="191"/>
      <c r="AC282" s="22" t="e">
        <f>SUM(#REF!+#REF!+#REF!+#REF!)+#REF!</f>
        <v>#REF!</v>
      </c>
      <c r="AD282" s="23" t="e">
        <f>SUM(#REF!+#REF!+#REF!+#REF!)+#REF!</f>
        <v>#REF!</v>
      </c>
      <c r="AE282" s="95"/>
      <c r="AF282" s="95"/>
      <c r="AG282" s="95"/>
      <c r="AH282" s="95"/>
      <c r="AI282" s="95"/>
    </row>
    <row r="283" spans="2:35" ht="17.25">
      <c r="B283" s="157" t="s">
        <v>238</v>
      </c>
      <c r="C283" s="97" t="s">
        <v>247</v>
      </c>
      <c r="D283" s="98">
        <v>226</v>
      </c>
      <c r="E283" s="167" t="s">
        <v>238</v>
      </c>
      <c r="F283" s="143" t="s">
        <v>247</v>
      </c>
      <c r="G283" s="175">
        <v>226</v>
      </c>
      <c r="H283" s="183">
        <f t="shared" si="91"/>
        <v>0</v>
      </c>
      <c r="I283" s="91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86"/>
      <c r="V283" s="100"/>
      <c r="W283" s="100"/>
      <c r="X283" s="100"/>
      <c r="Y283" s="100"/>
      <c r="Z283" s="100"/>
      <c r="AA283" s="185"/>
      <c r="AB283" s="191"/>
      <c r="AC283" s="22" t="e">
        <f>SUM(#REF!+#REF!+#REF!+#REF!)+#REF!</f>
        <v>#REF!</v>
      </c>
      <c r="AD283" s="23" t="e">
        <f>SUM(#REF!+#REF!+#REF!+#REF!)+#REF!</f>
        <v>#REF!</v>
      </c>
      <c r="AE283" s="95"/>
      <c r="AF283" s="95"/>
      <c r="AG283" s="95"/>
      <c r="AH283" s="95"/>
      <c r="AI283" s="95"/>
    </row>
    <row r="284" spans="2:35" ht="18.75" customHeight="1">
      <c r="B284" s="157" t="s">
        <v>248</v>
      </c>
      <c r="C284" s="97" t="s">
        <v>249</v>
      </c>
      <c r="D284" s="98">
        <v>226</v>
      </c>
      <c r="E284" s="167" t="s">
        <v>248</v>
      </c>
      <c r="F284" s="143" t="s">
        <v>249</v>
      </c>
      <c r="G284" s="175">
        <v>226</v>
      </c>
      <c r="H284" s="183">
        <f t="shared" si="91"/>
        <v>0</v>
      </c>
      <c r="I284" s="91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86"/>
      <c r="V284" s="100"/>
      <c r="W284" s="100"/>
      <c r="X284" s="100"/>
      <c r="Y284" s="100"/>
      <c r="Z284" s="100"/>
      <c r="AA284" s="185"/>
      <c r="AB284" s="191"/>
      <c r="AC284" s="22" t="e">
        <f>SUM(#REF!+#REF!+#REF!+#REF!)+#REF!</f>
        <v>#REF!</v>
      </c>
      <c r="AD284" s="23" t="e">
        <f>SUM(#REF!+#REF!+#REF!+#REF!)+#REF!</f>
        <v>#REF!</v>
      </c>
      <c r="AE284" s="95"/>
      <c r="AF284" s="95"/>
      <c r="AG284" s="95"/>
      <c r="AH284" s="95"/>
      <c r="AI284" s="95"/>
    </row>
    <row r="285" spans="2:35" ht="18.75" customHeight="1">
      <c r="B285" s="157" t="s">
        <v>250</v>
      </c>
      <c r="C285" s="97" t="s">
        <v>251</v>
      </c>
      <c r="D285" s="98">
        <v>225</v>
      </c>
      <c r="E285" s="167" t="s">
        <v>250</v>
      </c>
      <c r="F285" s="143" t="s">
        <v>251</v>
      </c>
      <c r="G285" s="175">
        <v>225</v>
      </c>
      <c r="H285" s="183">
        <f t="shared" si="91"/>
        <v>0</v>
      </c>
      <c r="I285" s="91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86"/>
      <c r="V285" s="100"/>
      <c r="W285" s="100"/>
      <c r="X285" s="100"/>
      <c r="Y285" s="100"/>
      <c r="Z285" s="100"/>
      <c r="AA285" s="185"/>
      <c r="AB285" s="191"/>
      <c r="AC285" s="22" t="e">
        <f>SUM(#REF!+#REF!+#REF!+#REF!)+#REF!</f>
        <v>#REF!</v>
      </c>
      <c r="AD285" s="23" t="e">
        <f>SUM(#REF!+#REF!+#REF!+#REF!)+#REF!</f>
        <v>#REF!</v>
      </c>
      <c r="AE285" s="95"/>
      <c r="AF285" s="95"/>
      <c r="AG285" s="95"/>
      <c r="AH285" s="95"/>
      <c r="AI285" s="95"/>
    </row>
    <row r="286" spans="2:35" ht="18.75" customHeight="1">
      <c r="B286" s="157" t="s">
        <v>252</v>
      </c>
      <c r="C286" s="97" t="s">
        <v>253</v>
      </c>
      <c r="D286" s="98">
        <v>226</v>
      </c>
      <c r="E286" s="167" t="s">
        <v>252</v>
      </c>
      <c r="F286" s="143" t="s">
        <v>253</v>
      </c>
      <c r="G286" s="175">
        <v>226</v>
      </c>
      <c r="H286" s="183">
        <f t="shared" si="91"/>
        <v>0</v>
      </c>
      <c r="I286" s="91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86"/>
      <c r="V286" s="100"/>
      <c r="W286" s="100"/>
      <c r="X286" s="100"/>
      <c r="Y286" s="100"/>
      <c r="Z286" s="100"/>
      <c r="AA286" s="185"/>
      <c r="AB286" s="191"/>
      <c r="AC286" s="22" t="e">
        <f>SUM(#REF!+#REF!+#REF!+#REF!)+#REF!</f>
        <v>#REF!</v>
      </c>
      <c r="AD286" s="23" t="e">
        <f>SUM(#REF!+#REF!+#REF!+#REF!)+#REF!</f>
        <v>#REF!</v>
      </c>
      <c r="AE286" s="95"/>
      <c r="AF286" s="95"/>
      <c r="AG286" s="95"/>
      <c r="AH286" s="95"/>
      <c r="AI286" s="95"/>
    </row>
    <row r="287" spans="2:35" ht="18.75" customHeight="1">
      <c r="B287" s="157" t="s">
        <v>254</v>
      </c>
      <c r="C287" s="97" t="s">
        <v>255</v>
      </c>
      <c r="D287" s="98">
        <v>226</v>
      </c>
      <c r="E287" s="167" t="s">
        <v>254</v>
      </c>
      <c r="F287" s="143" t="s">
        <v>255</v>
      </c>
      <c r="G287" s="175">
        <v>226</v>
      </c>
      <c r="H287" s="183">
        <f t="shared" si="91"/>
        <v>0</v>
      </c>
      <c r="I287" s="91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86"/>
      <c r="V287" s="100"/>
      <c r="W287" s="100"/>
      <c r="X287" s="100"/>
      <c r="Y287" s="100"/>
      <c r="Z287" s="100"/>
      <c r="AA287" s="185"/>
      <c r="AB287" s="191"/>
      <c r="AC287" s="22" t="e">
        <f>SUM(#REF!+#REF!+#REF!+#REF!)+#REF!</f>
        <v>#REF!</v>
      </c>
      <c r="AD287" s="23" t="e">
        <f>SUM(#REF!+#REF!+#REF!+#REF!)+#REF!</f>
        <v>#REF!</v>
      </c>
      <c r="AE287" s="95"/>
      <c r="AF287" s="95"/>
      <c r="AG287" s="95"/>
      <c r="AH287" s="95"/>
      <c r="AI287" s="95"/>
    </row>
    <row r="288" spans="2:35" ht="34.5">
      <c r="B288" s="157" t="s">
        <v>256</v>
      </c>
      <c r="C288" s="97" t="s">
        <v>257</v>
      </c>
      <c r="D288" s="98">
        <v>226</v>
      </c>
      <c r="E288" s="167" t="s">
        <v>256</v>
      </c>
      <c r="F288" s="143" t="s">
        <v>257</v>
      </c>
      <c r="G288" s="175">
        <v>226</v>
      </c>
      <c r="H288" s="183">
        <f t="shared" si="91"/>
        <v>0</v>
      </c>
      <c r="I288" s="91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86"/>
      <c r="V288" s="100"/>
      <c r="W288" s="100"/>
      <c r="X288" s="100"/>
      <c r="Y288" s="100"/>
      <c r="Z288" s="100"/>
      <c r="AA288" s="185"/>
      <c r="AB288" s="191"/>
      <c r="AC288" s="22" t="e">
        <f>SUM(#REF!+#REF!+#REF!+#REF!)+#REF!</f>
        <v>#REF!</v>
      </c>
      <c r="AD288" s="23" t="e">
        <f>SUM(#REF!+#REF!+#REF!+#REF!)+#REF!</f>
        <v>#REF!</v>
      </c>
      <c r="AE288" s="95"/>
      <c r="AF288" s="95"/>
      <c r="AG288" s="95"/>
      <c r="AH288" s="95"/>
      <c r="AI288" s="95"/>
    </row>
    <row r="289" spans="2:35" ht="18.75" customHeight="1">
      <c r="B289" s="157" t="s">
        <v>258</v>
      </c>
      <c r="C289" s="97" t="s">
        <v>156</v>
      </c>
      <c r="D289" s="98">
        <v>310</v>
      </c>
      <c r="E289" s="167" t="s">
        <v>258</v>
      </c>
      <c r="F289" s="143" t="s">
        <v>156</v>
      </c>
      <c r="G289" s="175">
        <v>310</v>
      </c>
      <c r="H289" s="183">
        <f t="shared" si="91"/>
        <v>0</v>
      </c>
      <c r="I289" s="91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86"/>
      <c r="V289" s="100"/>
      <c r="W289" s="100"/>
      <c r="X289" s="100"/>
      <c r="Y289" s="100"/>
      <c r="Z289" s="100"/>
      <c r="AA289" s="185"/>
      <c r="AB289" s="191"/>
      <c r="AC289" s="22" t="e">
        <f>SUM(#REF!+#REF!+#REF!+#REF!)+#REF!</f>
        <v>#REF!</v>
      </c>
      <c r="AD289" s="23" t="e">
        <f>SUM(#REF!+#REF!+#REF!+#REF!)+#REF!</f>
        <v>#REF!</v>
      </c>
      <c r="AE289" s="95"/>
      <c r="AF289" s="95"/>
      <c r="AG289" s="95"/>
      <c r="AH289" s="95"/>
      <c r="AI289" s="95"/>
    </row>
    <row r="290" spans="2:35" ht="34.5">
      <c r="B290" s="157" t="s">
        <v>259</v>
      </c>
      <c r="C290" s="97" t="s">
        <v>157</v>
      </c>
      <c r="D290" s="98"/>
      <c r="E290" s="167" t="s">
        <v>259</v>
      </c>
      <c r="F290" s="143" t="s">
        <v>157</v>
      </c>
      <c r="G290" s="175"/>
      <c r="H290" s="183">
        <f t="shared" si="91"/>
        <v>0</v>
      </c>
      <c r="I290" s="91">
        <f aca="true" t="shared" si="98" ref="I290:T290">I291+I292</f>
        <v>0</v>
      </c>
      <c r="J290" s="100">
        <f t="shared" si="98"/>
        <v>0</v>
      </c>
      <c r="K290" s="100">
        <f t="shared" si="98"/>
        <v>0</v>
      </c>
      <c r="L290" s="100">
        <f t="shared" si="98"/>
        <v>0</v>
      </c>
      <c r="M290" s="100">
        <f t="shared" si="98"/>
        <v>0</v>
      </c>
      <c r="N290" s="100">
        <f t="shared" si="98"/>
        <v>0</v>
      </c>
      <c r="O290" s="100">
        <f t="shared" si="98"/>
        <v>0</v>
      </c>
      <c r="P290" s="100">
        <f t="shared" si="98"/>
        <v>0</v>
      </c>
      <c r="Q290" s="100">
        <f t="shared" si="98"/>
        <v>0</v>
      </c>
      <c r="R290" s="100">
        <f t="shared" si="98"/>
        <v>0</v>
      </c>
      <c r="S290" s="100">
        <f t="shared" si="98"/>
        <v>0</v>
      </c>
      <c r="T290" s="100">
        <f t="shared" si="98"/>
        <v>0</v>
      </c>
      <c r="U290" s="100">
        <f>U291+U292</f>
        <v>0</v>
      </c>
      <c r="V290" s="100">
        <f aca="true" t="shared" si="99" ref="V290:AB290">V291+V292</f>
        <v>0</v>
      </c>
      <c r="W290" s="100">
        <f t="shared" si="99"/>
        <v>0</v>
      </c>
      <c r="X290" s="100">
        <f t="shared" si="99"/>
        <v>0</v>
      </c>
      <c r="Y290" s="100">
        <f t="shared" si="99"/>
        <v>0</v>
      </c>
      <c r="Z290" s="100">
        <f t="shared" si="99"/>
        <v>0</v>
      </c>
      <c r="AA290" s="185">
        <f t="shared" si="99"/>
        <v>0</v>
      </c>
      <c r="AB290" s="191">
        <f t="shared" si="99"/>
        <v>0</v>
      </c>
      <c r="AC290" s="22" t="e">
        <f>SUM(#REF!+#REF!+#REF!+#REF!)+#REF!</f>
        <v>#REF!</v>
      </c>
      <c r="AD290" s="23" t="e">
        <f>SUM(#REF!+#REF!+#REF!+#REF!)+#REF!</f>
        <v>#REF!</v>
      </c>
      <c r="AE290" s="95"/>
      <c r="AF290" s="95"/>
      <c r="AG290" s="95"/>
      <c r="AH290" s="95"/>
      <c r="AI290" s="95"/>
    </row>
    <row r="291" spans="2:35" ht="17.25">
      <c r="B291" s="157"/>
      <c r="C291" s="97" t="s">
        <v>150</v>
      </c>
      <c r="D291" s="98">
        <v>310</v>
      </c>
      <c r="E291" s="167"/>
      <c r="F291" s="143" t="s">
        <v>150</v>
      </c>
      <c r="G291" s="175">
        <v>310</v>
      </c>
      <c r="H291" s="183">
        <f t="shared" si="91"/>
        <v>0</v>
      </c>
      <c r="I291" s="91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85"/>
      <c r="AB291" s="191"/>
      <c r="AC291" s="22" t="e">
        <f>SUM(#REF!+#REF!+#REF!+#REF!)+#REF!</f>
        <v>#REF!</v>
      </c>
      <c r="AD291" s="23" t="e">
        <f>SUM(#REF!+#REF!+#REF!+#REF!)+#REF!</f>
        <v>#REF!</v>
      </c>
      <c r="AE291" s="95"/>
      <c r="AF291" s="95"/>
      <c r="AG291" s="95"/>
      <c r="AH291" s="95"/>
      <c r="AI291" s="95"/>
    </row>
    <row r="292" spans="2:35" ht="17.25">
      <c r="B292" s="157"/>
      <c r="C292" s="97" t="s">
        <v>154</v>
      </c>
      <c r="D292" s="98">
        <v>226</v>
      </c>
      <c r="E292" s="167"/>
      <c r="F292" s="143" t="s">
        <v>154</v>
      </c>
      <c r="G292" s="175">
        <v>226</v>
      </c>
      <c r="H292" s="183">
        <f t="shared" si="91"/>
        <v>0</v>
      </c>
      <c r="I292" s="91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85"/>
      <c r="AB292" s="191"/>
      <c r="AC292" s="22" t="e">
        <f>SUM(#REF!+#REF!+#REF!+#REF!)+#REF!</f>
        <v>#REF!</v>
      </c>
      <c r="AD292" s="23" t="e">
        <f>SUM(#REF!+#REF!+#REF!+#REF!)+#REF!</f>
        <v>#REF!</v>
      </c>
      <c r="AE292" s="95"/>
      <c r="AF292" s="95"/>
      <c r="AG292" s="95"/>
      <c r="AH292" s="95"/>
      <c r="AI292" s="95"/>
    </row>
    <row r="293" spans="2:35" ht="18.75" customHeight="1">
      <c r="B293" s="157" t="s">
        <v>260</v>
      </c>
      <c r="C293" s="97" t="s">
        <v>261</v>
      </c>
      <c r="D293" s="98">
        <v>310</v>
      </c>
      <c r="E293" s="167" t="s">
        <v>260</v>
      </c>
      <c r="F293" s="143" t="s">
        <v>261</v>
      </c>
      <c r="G293" s="175">
        <v>310</v>
      </c>
      <c r="H293" s="183">
        <f t="shared" si="91"/>
        <v>0</v>
      </c>
      <c r="I293" s="91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85"/>
      <c r="AB293" s="191"/>
      <c r="AC293" s="22" t="e">
        <f>SUM(#REF!+#REF!+#REF!+#REF!)+#REF!</f>
        <v>#REF!</v>
      </c>
      <c r="AD293" s="23" t="e">
        <f>SUM(#REF!+#REF!+#REF!+#REF!)+#REF!</f>
        <v>#REF!</v>
      </c>
      <c r="AE293" s="95"/>
      <c r="AF293" s="95"/>
      <c r="AG293" s="95"/>
      <c r="AH293" s="95"/>
      <c r="AI293" s="95"/>
    </row>
    <row r="294" spans="2:35" s="107" customFormat="1" ht="18.75" customHeight="1" hidden="1">
      <c r="B294" s="157"/>
      <c r="C294" s="212" t="s">
        <v>386</v>
      </c>
      <c r="D294" s="98"/>
      <c r="E294" s="167"/>
      <c r="F294" s="143"/>
      <c r="G294" s="175"/>
      <c r="H294" s="183">
        <f t="shared" si="91"/>
        <v>0</v>
      </c>
      <c r="I294" s="105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85"/>
      <c r="AB294" s="191"/>
      <c r="AC294" s="108"/>
      <c r="AD294" s="109"/>
      <c r="AE294" s="95"/>
      <c r="AF294" s="95"/>
      <c r="AG294" s="95"/>
      <c r="AH294" s="95"/>
      <c r="AI294" s="95"/>
    </row>
    <row r="295" spans="1:35" s="31" customFormat="1" ht="72" customHeight="1">
      <c r="A295" s="31">
        <v>3001</v>
      </c>
      <c r="B295" s="84" t="s">
        <v>334</v>
      </c>
      <c r="C295" s="211" t="s">
        <v>231</v>
      </c>
      <c r="D295" s="134"/>
      <c r="E295" s="168" t="s">
        <v>334</v>
      </c>
      <c r="F295" s="147" t="s">
        <v>231</v>
      </c>
      <c r="G295" s="141"/>
      <c r="H295" s="183">
        <f t="shared" si="91"/>
        <v>0</v>
      </c>
      <c r="I295" s="179">
        <f>I296+I300+I309</f>
        <v>0</v>
      </c>
      <c r="J295" s="153">
        <f aca="true" t="shared" si="100" ref="J295:T295">J296+J300</f>
        <v>0</v>
      </c>
      <c r="K295" s="153">
        <f t="shared" si="100"/>
        <v>0</v>
      </c>
      <c r="L295" s="153">
        <f t="shared" si="100"/>
        <v>0</v>
      </c>
      <c r="M295" s="153">
        <f t="shared" si="100"/>
        <v>0</v>
      </c>
      <c r="N295" s="153">
        <f t="shared" si="100"/>
        <v>0</v>
      </c>
      <c r="O295" s="153">
        <f t="shared" si="100"/>
        <v>0</v>
      </c>
      <c r="P295" s="153">
        <f t="shared" si="100"/>
        <v>0</v>
      </c>
      <c r="Q295" s="153">
        <f t="shared" si="100"/>
        <v>0</v>
      </c>
      <c r="R295" s="153">
        <f t="shared" si="100"/>
        <v>0</v>
      </c>
      <c r="S295" s="153">
        <f t="shared" si="100"/>
        <v>0</v>
      </c>
      <c r="T295" s="153">
        <f t="shared" si="100"/>
        <v>0</v>
      </c>
      <c r="U295" s="153">
        <f>U296+U300</f>
        <v>0</v>
      </c>
      <c r="V295" s="153">
        <f aca="true" t="shared" si="101" ref="V295:AB295">V296+V300</f>
        <v>0</v>
      </c>
      <c r="W295" s="153">
        <f t="shared" si="101"/>
        <v>0</v>
      </c>
      <c r="X295" s="153">
        <f t="shared" si="101"/>
        <v>0</v>
      </c>
      <c r="Y295" s="153">
        <f t="shared" si="101"/>
        <v>0</v>
      </c>
      <c r="Z295" s="153">
        <f t="shared" si="101"/>
        <v>0</v>
      </c>
      <c r="AA295" s="188">
        <f t="shared" si="101"/>
        <v>0</v>
      </c>
      <c r="AB295" s="192">
        <f t="shared" si="101"/>
        <v>0</v>
      </c>
      <c r="AC295" s="29" t="e">
        <f>SUM(#REF!+#REF!+#REF!+#REF!)+#REF!</f>
        <v>#REF!</v>
      </c>
      <c r="AD295" s="30" t="e">
        <f>SUM(#REF!+#REF!+#REF!+#REF!)+#REF!</f>
        <v>#REF!</v>
      </c>
      <c r="AE295" s="296"/>
      <c r="AF295" s="296"/>
      <c r="AG295" s="296"/>
      <c r="AH295" s="296"/>
      <c r="AI295" s="296"/>
    </row>
    <row r="296" spans="2:35" ht="17.25">
      <c r="B296" s="157"/>
      <c r="C296" s="97" t="s">
        <v>214</v>
      </c>
      <c r="D296" s="98"/>
      <c r="E296" s="167"/>
      <c r="F296" s="143" t="s">
        <v>214</v>
      </c>
      <c r="G296" s="175"/>
      <c r="H296" s="183">
        <f t="shared" si="91"/>
        <v>0</v>
      </c>
      <c r="I296" s="91"/>
      <c r="J296" s="100">
        <f aca="true" t="shared" si="102" ref="J296:T296">SUM(J297:J299)</f>
        <v>0</v>
      </c>
      <c r="K296" s="100">
        <f t="shared" si="102"/>
        <v>0</v>
      </c>
      <c r="L296" s="100">
        <f t="shared" si="102"/>
        <v>0</v>
      </c>
      <c r="M296" s="100">
        <f t="shared" si="102"/>
        <v>0</v>
      </c>
      <c r="N296" s="100">
        <f t="shared" si="102"/>
        <v>0</v>
      </c>
      <c r="O296" s="100">
        <f t="shared" si="102"/>
        <v>0</v>
      </c>
      <c r="P296" s="100">
        <f t="shared" si="102"/>
        <v>0</v>
      </c>
      <c r="Q296" s="100">
        <f t="shared" si="102"/>
        <v>0</v>
      </c>
      <c r="R296" s="100">
        <f t="shared" si="102"/>
        <v>0</v>
      </c>
      <c r="S296" s="100">
        <f t="shared" si="102"/>
        <v>0</v>
      </c>
      <c r="T296" s="100">
        <f t="shared" si="102"/>
        <v>0</v>
      </c>
      <c r="U296" s="100">
        <f>SUM(U297:U299)</f>
        <v>0</v>
      </c>
      <c r="V296" s="100">
        <f aca="true" t="shared" si="103" ref="V296:AB296">SUM(V297:V299)</f>
        <v>0</v>
      </c>
      <c r="W296" s="100">
        <f t="shared" si="103"/>
        <v>0</v>
      </c>
      <c r="X296" s="100">
        <f t="shared" si="103"/>
        <v>0</v>
      </c>
      <c r="Y296" s="100">
        <f t="shared" si="103"/>
        <v>0</v>
      </c>
      <c r="Z296" s="100">
        <f t="shared" si="103"/>
        <v>0</v>
      </c>
      <c r="AA296" s="185">
        <f t="shared" si="103"/>
        <v>0</v>
      </c>
      <c r="AB296" s="191">
        <f t="shared" si="103"/>
        <v>0</v>
      </c>
      <c r="AC296" s="22" t="e">
        <f>SUM(#REF!+#REF!+#REF!+#REF!)+#REF!</f>
        <v>#REF!</v>
      </c>
      <c r="AD296" s="23" t="e">
        <f>SUM(#REF!+#REF!+#REF!+#REF!)+#REF!</f>
        <v>#REF!</v>
      </c>
      <c r="AE296" s="95"/>
      <c r="AF296" s="95"/>
      <c r="AG296" s="95"/>
      <c r="AH296" s="95"/>
      <c r="AI296" s="95"/>
    </row>
    <row r="297" spans="2:35" ht="34.5">
      <c r="B297" s="157" t="s">
        <v>215</v>
      </c>
      <c r="C297" s="97" t="s">
        <v>216</v>
      </c>
      <c r="D297" s="98">
        <v>226</v>
      </c>
      <c r="E297" s="167" t="s">
        <v>215</v>
      </c>
      <c r="F297" s="143" t="s">
        <v>216</v>
      </c>
      <c r="G297" s="175">
        <v>226</v>
      </c>
      <c r="H297" s="183">
        <f t="shared" si="91"/>
        <v>0</v>
      </c>
      <c r="I297" s="105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85"/>
      <c r="AB297" s="191"/>
      <c r="AC297" s="22" t="e">
        <f>SUM(#REF!+#REF!+#REF!+#REF!)+#REF!</f>
        <v>#REF!</v>
      </c>
      <c r="AD297" s="23" t="e">
        <f>SUM(#REF!+#REF!+#REF!+#REF!)+#REF!</f>
        <v>#REF!</v>
      </c>
      <c r="AE297" s="95"/>
      <c r="AF297" s="95"/>
      <c r="AG297" s="95"/>
      <c r="AH297" s="95"/>
      <c r="AI297" s="95"/>
    </row>
    <row r="298" spans="2:35" ht="17.25">
      <c r="B298" s="157" t="s">
        <v>217</v>
      </c>
      <c r="C298" s="97" t="s">
        <v>218</v>
      </c>
      <c r="D298" s="98">
        <v>226</v>
      </c>
      <c r="E298" s="167" t="s">
        <v>217</v>
      </c>
      <c r="F298" s="143" t="s">
        <v>218</v>
      </c>
      <c r="G298" s="175">
        <v>226</v>
      </c>
      <c r="H298" s="183">
        <f t="shared" si="91"/>
        <v>0</v>
      </c>
      <c r="I298" s="91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85"/>
      <c r="AB298" s="191"/>
      <c r="AC298" s="22" t="e">
        <f>SUM(#REF!+#REF!+#REF!+#REF!)+#REF!</f>
        <v>#REF!</v>
      </c>
      <c r="AD298" s="23" t="e">
        <f>SUM(#REF!+#REF!+#REF!+#REF!)+#REF!</f>
        <v>#REF!</v>
      </c>
      <c r="AE298" s="95"/>
      <c r="AF298" s="95"/>
      <c r="AG298" s="95"/>
      <c r="AH298" s="95"/>
      <c r="AI298" s="95"/>
    </row>
    <row r="299" spans="2:35" ht="34.5">
      <c r="B299" s="157" t="s">
        <v>219</v>
      </c>
      <c r="C299" s="97" t="s">
        <v>220</v>
      </c>
      <c r="D299" s="98">
        <v>226</v>
      </c>
      <c r="E299" s="167" t="s">
        <v>219</v>
      </c>
      <c r="F299" s="143" t="s">
        <v>220</v>
      </c>
      <c r="G299" s="175">
        <v>226</v>
      </c>
      <c r="H299" s="183">
        <f t="shared" si="91"/>
        <v>0</v>
      </c>
      <c r="I299" s="91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85"/>
      <c r="AB299" s="191"/>
      <c r="AC299" s="22" t="e">
        <f>SUM(#REF!+#REF!+#REF!+#REF!)+#REF!</f>
        <v>#REF!</v>
      </c>
      <c r="AD299" s="23" t="e">
        <f>SUM(#REF!+#REF!+#REF!+#REF!)+#REF!</f>
        <v>#REF!</v>
      </c>
      <c r="AE299" s="95"/>
      <c r="AF299" s="95"/>
      <c r="AG299" s="95"/>
      <c r="AH299" s="95"/>
      <c r="AI299" s="95"/>
    </row>
    <row r="300" spans="2:35" ht="17.25">
      <c r="B300" s="157"/>
      <c r="C300" s="97" t="s">
        <v>221</v>
      </c>
      <c r="D300" s="98"/>
      <c r="E300" s="167"/>
      <c r="F300" s="143" t="s">
        <v>221</v>
      </c>
      <c r="G300" s="175"/>
      <c r="H300" s="183">
        <f t="shared" si="91"/>
        <v>0</v>
      </c>
      <c r="I300" s="91"/>
      <c r="J300" s="100">
        <f aca="true" t="shared" si="104" ref="J300:T300">SUM(J301:J308)</f>
        <v>0</v>
      </c>
      <c r="K300" s="100">
        <f t="shared" si="104"/>
        <v>0</v>
      </c>
      <c r="L300" s="100">
        <f t="shared" si="104"/>
        <v>0</v>
      </c>
      <c r="M300" s="100">
        <f t="shared" si="104"/>
        <v>0</v>
      </c>
      <c r="N300" s="100">
        <f t="shared" si="104"/>
        <v>0</v>
      </c>
      <c r="O300" s="100">
        <f t="shared" si="104"/>
        <v>0</v>
      </c>
      <c r="P300" s="100">
        <f t="shared" si="104"/>
        <v>0</v>
      </c>
      <c r="Q300" s="100">
        <f t="shared" si="104"/>
        <v>0</v>
      </c>
      <c r="R300" s="100">
        <f t="shared" si="104"/>
        <v>0</v>
      </c>
      <c r="S300" s="100">
        <f t="shared" si="104"/>
        <v>0</v>
      </c>
      <c r="T300" s="100">
        <f t="shared" si="104"/>
        <v>0</v>
      </c>
      <c r="U300" s="100">
        <f>SUM(U301:U308)</f>
        <v>0</v>
      </c>
      <c r="V300" s="100">
        <f aca="true" t="shared" si="105" ref="V300:AB300">SUM(V301:V308)</f>
        <v>0</v>
      </c>
      <c r="W300" s="100">
        <f t="shared" si="105"/>
        <v>0</v>
      </c>
      <c r="X300" s="100">
        <f t="shared" si="105"/>
        <v>0</v>
      </c>
      <c r="Y300" s="100">
        <f t="shared" si="105"/>
        <v>0</v>
      </c>
      <c r="Z300" s="100">
        <f t="shared" si="105"/>
        <v>0</v>
      </c>
      <c r="AA300" s="185">
        <f t="shared" si="105"/>
        <v>0</v>
      </c>
      <c r="AB300" s="191">
        <f t="shared" si="105"/>
        <v>0</v>
      </c>
      <c r="AC300" s="22" t="e">
        <f>SUM(#REF!+#REF!+#REF!+#REF!)+#REF!</f>
        <v>#REF!</v>
      </c>
      <c r="AD300" s="23" t="e">
        <f>SUM(#REF!+#REF!+#REF!+#REF!)+#REF!</f>
        <v>#REF!</v>
      </c>
      <c r="AE300" s="95"/>
      <c r="AF300" s="95"/>
      <c r="AG300" s="95"/>
      <c r="AH300" s="95"/>
      <c r="AI300" s="95"/>
    </row>
    <row r="301" spans="2:35" ht="17.25">
      <c r="B301" s="157" t="s">
        <v>222</v>
      </c>
      <c r="C301" s="97" t="s">
        <v>226</v>
      </c>
      <c r="D301" s="98">
        <v>225</v>
      </c>
      <c r="E301" s="167" t="s">
        <v>222</v>
      </c>
      <c r="F301" s="143" t="s">
        <v>226</v>
      </c>
      <c r="G301" s="175">
        <v>225</v>
      </c>
      <c r="H301" s="183">
        <f t="shared" si="91"/>
        <v>0</v>
      </c>
      <c r="I301" s="105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85"/>
      <c r="AB301" s="191"/>
      <c r="AC301" s="22" t="e">
        <f>SUM(#REF!+#REF!+#REF!+#REF!)+#REF!</f>
        <v>#REF!</v>
      </c>
      <c r="AD301" s="23" t="e">
        <f>SUM(#REF!+#REF!+#REF!+#REF!)+#REF!</f>
        <v>#REF!</v>
      </c>
      <c r="AE301" s="95"/>
      <c r="AF301" s="95"/>
      <c r="AG301" s="95"/>
      <c r="AH301" s="95"/>
      <c r="AI301" s="95"/>
    </row>
    <row r="302" spans="2:35" ht="17.25">
      <c r="B302" s="306" t="s">
        <v>223</v>
      </c>
      <c r="C302" s="308" t="s">
        <v>227</v>
      </c>
      <c r="D302" s="98">
        <v>226</v>
      </c>
      <c r="E302" s="167" t="s">
        <v>223</v>
      </c>
      <c r="F302" s="143" t="s">
        <v>227</v>
      </c>
      <c r="G302" s="175">
        <v>226</v>
      </c>
      <c r="H302" s="183">
        <f t="shared" si="91"/>
        <v>0</v>
      </c>
      <c r="I302" s="91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85"/>
      <c r="AB302" s="191"/>
      <c r="AC302" s="22" t="e">
        <f>SUM(#REF!+#REF!+#REF!+#REF!)+#REF!</f>
        <v>#REF!</v>
      </c>
      <c r="AD302" s="23" t="e">
        <f>SUM(#REF!+#REF!+#REF!+#REF!)+#REF!</f>
        <v>#REF!</v>
      </c>
      <c r="AE302" s="95"/>
      <c r="AF302" s="95"/>
      <c r="AG302" s="95"/>
      <c r="AH302" s="95"/>
      <c r="AI302" s="95"/>
    </row>
    <row r="303" spans="2:35" ht="17.25">
      <c r="B303" s="306"/>
      <c r="C303" s="308"/>
      <c r="D303" s="98">
        <v>340</v>
      </c>
      <c r="E303" s="167"/>
      <c r="F303" s="143"/>
      <c r="G303" s="175"/>
      <c r="H303" s="183">
        <f t="shared" si="91"/>
        <v>0</v>
      </c>
      <c r="I303" s="91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85"/>
      <c r="AB303" s="191"/>
      <c r="AC303" s="22"/>
      <c r="AD303" s="23"/>
      <c r="AE303" s="95"/>
      <c r="AF303" s="95"/>
      <c r="AG303" s="95"/>
      <c r="AH303" s="95"/>
      <c r="AI303" s="95"/>
    </row>
    <row r="304" spans="2:35" ht="17.25">
      <c r="B304" s="157" t="s">
        <v>224</v>
      </c>
      <c r="C304" s="97" t="s">
        <v>228</v>
      </c>
      <c r="D304" s="98">
        <v>225</v>
      </c>
      <c r="E304" s="167" t="s">
        <v>224</v>
      </c>
      <c r="F304" s="143" t="s">
        <v>228</v>
      </c>
      <c r="G304" s="175">
        <v>225</v>
      </c>
      <c r="H304" s="183">
        <f t="shared" si="91"/>
        <v>0</v>
      </c>
      <c r="I304" s="91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85"/>
      <c r="AB304" s="191"/>
      <c r="AC304" s="22" t="e">
        <f>SUM(#REF!+#REF!+#REF!+#REF!)+#REF!</f>
        <v>#REF!</v>
      </c>
      <c r="AD304" s="23" t="e">
        <f>SUM(#REF!+#REF!+#REF!+#REF!)+#REF!</f>
        <v>#REF!</v>
      </c>
      <c r="AE304" s="95"/>
      <c r="AF304" s="95"/>
      <c r="AG304" s="95"/>
      <c r="AH304" s="95"/>
      <c r="AI304" s="95"/>
    </row>
    <row r="305" spans="2:35" ht="34.5">
      <c r="B305" s="157" t="s">
        <v>225</v>
      </c>
      <c r="C305" s="97" t="s">
        <v>229</v>
      </c>
      <c r="D305" s="98">
        <v>225</v>
      </c>
      <c r="E305" s="167" t="s">
        <v>225</v>
      </c>
      <c r="F305" s="143" t="s">
        <v>229</v>
      </c>
      <c r="G305" s="175">
        <v>225</v>
      </c>
      <c r="H305" s="183">
        <f t="shared" si="91"/>
        <v>0</v>
      </c>
      <c r="I305" s="91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85"/>
      <c r="AB305" s="191"/>
      <c r="AC305" s="22" t="e">
        <f>SUM(#REF!+#REF!+#REF!+#REF!)+#REF!</f>
        <v>#REF!</v>
      </c>
      <c r="AD305" s="23" t="e">
        <f>SUM(#REF!+#REF!+#REF!+#REF!)+#REF!</f>
        <v>#REF!</v>
      </c>
      <c r="AE305" s="95"/>
      <c r="AF305" s="95"/>
      <c r="AG305" s="95"/>
      <c r="AH305" s="95"/>
      <c r="AI305" s="95"/>
    </row>
    <row r="306" spans="2:35" ht="17.25">
      <c r="B306" s="157" t="s">
        <v>209</v>
      </c>
      <c r="C306" s="97" t="s">
        <v>230</v>
      </c>
      <c r="D306" s="98">
        <v>340</v>
      </c>
      <c r="E306" s="167" t="s">
        <v>209</v>
      </c>
      <c r="F306" s="143" t="s">
        <v>230</v>
      </c>
      <c r="G306" s="175">
        <v>340</v>
      </c>
      <c r="H306" s="183">
        <f t="shared" si="91"/>
        <v>0</v>
      </c>
      <c r="I306" s="105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85"/>
      <c r="AB306" s="191"/>
      <c r="AC306" s="22"/>
      <c r="AD306" s="23"/>
      <c r="AE306" s="95"/>
      <c r="AF306" s="95"/>
      <c r="AG306" s="95"/>
      <c r="AH306" s="95"/>
      <c r="AI306" s="95"/>
    </row>
    <row r="307" spans="2:35" ht="17.25">
      <c r="B307" s="157" t="s">
        <v>209</v>
      </c>
      <c r="C307" s="97" t="s">
        <v>230</v>
      </c>
      <c r="D307" s="98">
        <v>225</v>
      </c>
      <c r="E307" s="167" t="s">
        <v>209</v>
      </c>
      <c r="F307" s="143" t="s">
        <v>230</v>
      </c>
      <c r="G307" s="175">
        <v>225</v>
      </c>
      <c r="H307" s="183">
        <f t="shared" si="91"/>
        <v>0</v>
      </c>
      <c r="I307" s="91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85"/>
      <c r="AB307" s="191"/>
      <c r="AC307" s="22" t="e">
        <f>SUM(#REF!+#REF!+#REF!+#REF!)+#REF!</f>
        <v>#REF!</v>
      </c>
      <c r="AD307" s="23" t="e">
        <f>SUM(#REF!+#REF!+#REF!+#REF!)+#REF!</f>
        <v>#REF!</v>
      </c>
      <c r="AE307" s="95"/>
      <c r="AF307" s="95"/>
      <c r="AG307" s="95"/>
      <c r="AH307" s="95"/>
      <c r="AI307" s="95"/>
    </row>
    <row r="308" spans="2:35" ht="17.25">
      <c r="B308" s="157" t="s">
        <v>209</v>
      </c>
      <c r="C308" s="97" t="s">
        <v>230</v>
      </c>
      <c r="D308" s="98">
        <v>310</v>
      </c>
      <c r="E308" s="167"/>
      <c r="F308" s="143"/>
      <c r="G308" s="175"/>
      <c r="H308" s="183">
        <f t="shared" si="91"/>
        <v>0</v>
      </c>
      <c r="I308" s="105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85"/>
      <c r="AB308" s="191"/>
      <c r="AC308" s="22"/>
      <c r="AD308" s="23"/>
      <c r="AE308" s="95"/>
      <c r="AF308" s="95"/>
      <c r="AG308" s="95"/>
      <c r="AH308" s="95"/>
      <c r="AI308" s="95"/>
    </row>
    <row r="309" spans="2:35" s="107" customFormat="1" ht="17.25" hidden="1">
      <c r="B309" s="157"/>
      <c r="C309" s="212" t="s">
        <v>386</v>
      </c>
      <c r="D309" s="98"/>
      <c r="E309" s="167"/>
      <c r="F309" s="143"/>
      <c r="G309" s="175"/>
      <c r="H309" s="183">
        <f t="shared" si="91"/>
        <v>0</v>
      </c>
      <c r="I309" s="105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85"/>
      <c r="AB309" s="191"/>
      <c r="AC309" s="108"/>
      <c r="AD309" s="109"/>
      <c r="AE309" s="95"/>
      <c r="AF309" s="95"/>
      <c r="AG309" s="95"/>
      <c r="AH309" s="95"/>
      <c r="AI309" s="95"/>
    </row>
    <row r="310" spans="1:35" s="32" customFormat="1" ht="17.25">
      <c r="A310" s="32">
        <v>3026</v>
      </c>
      <c r="B310" s="84" t="s">
        <v>342</v>
      </c>
      <c r="C310" s="214" t="s">
        <v>343</v>
      </c>
      <c r="D310" s="221"/>
      <c r="E310" s="168" t="s">
        <v>342</v>
      </c>
      <c r="F310" s="150" t="s">
        <v>343</v>
      </c>
      <c r="G310" s="177"/>
      <c r="H310" s="183">
        <f t="shared" si="91"/>
        <v>0</v>
      </c>
      <c r="I310" s="91"/>
      <c r="J310" s="100">
        <f aca="true" t="shared" si="106" ref="J310:T310">J311+J312</f>
        <v>0</v>
      </c>
      <c r="K310" s="100">
        <f t="shared" si="106"/>
        <v>0</v>
      </c>
      <c r="L310" s="100">
        <f t="shared" si="106"/>
        <v>0</v>
      </c>
      <c r="M310" s="100">
        <f t="shared" si="106"/>
        <v>0</v>
      </c>
      <c r="N310" s="100">
        <f t="shared" si="106"/>
        <v>0</v>
      </c>
      <c r="O310" s="100">
        <f t="shared" si="106"/>
        <v>0</v>
      </c>
      <c r="P310" s="100">
        <f t="shared" si="106"/>
        <v>0</v>
      </c>
      <c r="Q310" s="100">
        <f t="shared" si="106"/>
        <v>0</v>
      </c>
      <c r="R310" s="100">
        <f t="shared" si="106"/>
        <v>0</v>
      </c>
      <c r="S310" s="100">
        <f t="shared" si="106"/>
        <v>0</v>
      </c>
      <c r="T310" s="100">
        <f t="shared" si="106"/>
        <v>0</v>
      </c>
      <c r="U310" s="100">
        <f>U311+U312</f>
        <v>0</v>
      </c>
      <c r="V310" s="100">
        <f aca="true" t="shared" si="107" ref="V310:AB310">V311+V312</f>
        <v>0</v>
      </c>
      <c r="W310" s="100">
        <f t="shared" si="107"/>
        <v>0</v>
      </c>
      <c r="X310" s="100">
        <f t="shared" si="107"/>
        <v>0</v>
      </c>
      <c r="Y310" s="100">
        <f t="shared" si="107"/>
        <v>0</v>
      </c>
      <c r="Z310" s="100">
        <f t="shared" si="107"/>
        <v>0</v>
      </c>
      <c r="AA310" s="185">
        <f t="shared" si="107"/>
        <v>0</v>
      </c>
      <c r="AB310" s="191">
        <f t="shared" si="107"/>
        <v>0</v>
      </c>
      <c r="AC310" s="34"/>
      <c r="AD310" s="33"/>
      <c r="AE310" s="297"/>
      <c r="AF310" s="297"/>
      <c r="AG310" s="297"/>
      <c r="AH310" s="297"/>
      <c r="AI310" s="297"/>
    </row>
    <row r="311" spans="2:35" ht="17.25">
      <c r="B311" s="157"/>
      <c r="C311" s="97" t="s">
        <v>347</v>
      </c>
      <c r="D311" s="98">
        <v>211</v>
      </c>
      <c r="E311" s="167"/>
      <c r="F311" s="143" t="s">
        <v>347</v>
      </c>
      <c r="G311" s="175">
        <v>211</v>
      </c>
      <c r="H311" s="183">
        <f t="shared" si="91"/>
        <v>0</v>
      </c>
      <c r="I311" s="105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85"/>
      <c r="AB311" s="191"/>
      <c r="AC311" s="22"/>
      <c r="AD311" s="23"/>
      <c r="AE311" s="95"/>
      <c r="AF311" s="95"/>
      <c r="AG311" s="95"/>
      <c r="AH311" s="95"/>
      <c r="AI311" s="95"/>
    </row>
    <row r="312" spans="2:35" ht="17.25">
      <c r="B312" s="157"/>
      <c r="C312" s="74" t="s">
        <v>357</v>
      </c>
      <c r="D312" s="98">
        <v>213</v>
      </c>
      <c r="E312" s="167"/>
      <c r="F312" s="143"/>
      <c r="G312" s="175"/>
      <c r="H312" s="183">
        <f t="shared" si="91"/>
        <v>0</v>
      </c>
      <c r="I312" s="105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85"/>
      <c r="AB312" s="191"/>
      <c r="AC312" s="22"/>
      <c r="AD312" s="23"/>
      <c r="AE312" s="95"/>
      <c r="AF312" s="95"/>
      <c r="AG312" s="95"/>
      <c r="AH312" s="95"/>
      <c r="AI312" s="95"/>
    </row>
    <row r="313" spans="1:35" ht="34.5">
      <c r="A313" s="4">
        <v>3017</v>
      </c>
      <c r="B313" s="84" t="s">
        <v>344</v>
      </c>
      <c r="C313" s="214" t="s">
        <v>341</v>
      </c>
      <c r="D313" s="98"/>
      <c r="E313" s="168" t="s">
        <v>344</v>
      </c>
      <c r="F313" s="150" t="s">
        <v>341</v>
      </c>
      <c r="G313" s="175"/>
      <c r="H313" s="183">
        <f t="shared" si="91"/>
        <v>0</v>
      </c>
      <c r="I313" s="91">
        <f aca="true" t="shared" si="108" ref="I313:U313">I314</f>
        <v>0</v>
      </c>
      <c r="J313" s="100">
        <f t="shared" si="108"/>
        <v>0</v>
      </c>
      <c r="K313" s="100">
        <f t="shared" si="108"/>
        <v>0</v>
      </c>
      <c r="L313" s="100">
        <f t="shared" si="108"/>
        <v>0</v>
      </c>
      <c r="M313" s="100">
        <f t="shared" si="108"/>
        <v>0</v>
      </c>
      <c r="N313" s="100">
        <f t="shared" si="108"/>
        <v>0</v>
      </c>
      <c r="O313" s="100">
        <f t="shared" si="108"/>
        <v>0</v>
      </c>
      <c r="P313" s="100">
        <f t="shared" si="108"/>
        <v>0</v>
      </c>
      <c r="Q313" s="100">
        <f t="shared" si="108"/>
        <v>0</v>
      </c>
      <c r="R313" s="100">
        <f t="shared" si="108"/>
        <v>0</v>
      </c>
      <c r="S313" s="100">
        <f t="shared" si="108"/>
        <v>0</v>
      </c>
      <c r="T313" s="100">
        <f t="shared" si="108"/>
        <v>0</v>
      </c>
      <c r="U313" s="100">
        <f t="shared" si="108"/>
        <v>0</v>
      </c>
      <c r="V313" s="100">
        <f aca="true" t="shared" si="109" ref="V313:AB313">V314</f>
        <v>0</v>
      </c>
      <c r="W313" s="100">
        <f t="shared" si="109"/>
        <v>0</v>
      </c>
      <c r="X313" s="100">
        <f t="shared" si="109"/>
        <v>0</v>
      </c>
      <c r="Y313" s="100">
        <f t="shared" si="109"/>
        <v>0</v>
      </c>
      <c r="Z313" s="100">
        <f t="shared" si="109"/>
        <v>0</v>
      </c>
      <c r="AA313" s="185">
        <f t="shared" si="109"/>
        <v>0</v>
      </c>
      <c r="AB313" s="191">
        <f t="shared" si="109"/>
        <v>0</v>
      </c>
      <c r="AC313" s="22"/>
      <c r="AD313" s="23"/>
      <c r="AE313" s="95"/>
      <c r="AF313" s="95"/>
      <c r="AG313" s="95"/>
      <c r="AH313" s="95"/>
      <c r="AI313" s="95"/>
    </row>
    <row r="314" spans="2:35" s="107" customFormat="1" ht="17.25" hidden="1">
      <c r="B314" s="157"/>
      <c r="C314" s="212" t="s">
        <v>386</v>
      </c>
      <c r="D314" s="98">
        <v>226</v>
      </c>
      <c r="E314" s="167"/>
      <c r="F314" s="143" t="s">
        <v>346</v>
      </c>
      <c r="G314" s="175">
        <v>310</v>
      </c>
      <c r="H314" s="183">
        <f t="shared" si="91"/>
        <v>0</v>
      </c>
      <c r="I314" s="91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86"/>
      <c r="V314" s="100"/>
      <c r="W314" s="100"/>
      <c r="X314" s="100"/>
      <c r="Y314" s="100"/>
      <c r="Z314" s="100"/>
      <c r="AA314" s="185"/>
      <c r="AB314" s="191"/>
      <c r="AC314" s="108"/>
      <c r="AD314" s="109"/>
      <c r="AE314" s="95"/>
      <c r="AF314" s="95"/>
      <c r="AG314" s="95"/>
      <c r="AH314" s="95"/>
      <c r="AI314" s="95"/>
    </row>
    <row r="315" spans="2:35" s="32" customFormat="1" ht="51.75">
      <c r="B315" s="159" t="s">
        <v>348</v>
      </c>
      <c r="C315" s="214" t="s">
        <v>349</v>
      </c>
      <c r="D315" s="221"/>
      <c r="E315" s="172" t="s">
        <v>348</v>
      </c>
      <c r="F315" s="149" t="s">
        <v>349</v>
      </c>
      <c r="G315" s="177"/>
      <c r="H315" s="183">
        <f t="shared" si="91"/>
        <v>0</v>
      </c>
      <c r="I315" s="91">
        <f>I316+I317</f>
        <v>0</v>
      </c>
      <c r="J315" s="100">
        <f aca="true" t="shared" si="110" ref="J315:U315">J316</f>
        <v>0</v>
      </c>
      <c r="K315" s="100">
        <f t="shared" si="110"/>
        <v>0</v>
      </c>
      <c r="L315" s="100">
        <f t="shared" si="110"/>
        <v>0</v>
      </c>
      <c r="M315" s="100">
        <f t="shared" si="110"/>
        <v>0</v>
      </c>
      <c r="N315" s="100">
        <f t="shared" si="110"/>
        <v>0</v>
      </c>
      <c r="O315" s="100">
        <f t="shared" si="110"/>
        <v>0</v>
      </c>
      <c r="P315" s="100">
        <f t="shared" si="110"/>
        <v>0</v>
      </c>
      <c r="Q315" s="100">
        <f t="shared" si="110"/>
        <v>0</v>
      </c>
      <c r="R315" s="100">
        <f t="shared" si="110"/>
        <v>0</v>
      </c>
      <c r="S315" s="100">
        <f t="shared" si="110"/>
        <v>0</v>
      </c>
      <c r="T315" s="100">
        <f t="shared" si="110"/>
        <v>0</v>
      </c>
      <c r="U315" s="100">
        <f t="shared" si="110"/>
        <v>0</v>
      </c>
      <c r="V315" s="100">
        <f aca="true" t="shared" si="111" ref="V315:AB315">V316</f>
        <v>0</v>
      </c>
      <c r="W315" s="100">
        <f t="shared" si="111"/>
        <v>0</v>
      </c>
      <c r="X315" s="100">
        <f t="shared" si="111"/>
        <v>0</v>
      </c>
      <c r="Y315" s="100">
        <f t="shared" si="111"/>
        <v>0</v>
      </c>
      <c r="Z315" s="100">
        <f t="shared" si="111"/>
        <v>0</v>
      </c>
      <c r="AA315" s="185">
        <f t="shared" si="111"/>
        <v>0</v>
      </c>
      <c r="AB315" s="191">
        <f t="shared" si="111"/>
        <v>0</v>
      </c>
      <c r="AC315" s="34"/>
      <c r="AD315" s="33"/>
      <c r="AE315" s="297"/>
      <c r="AF315" s="297"/>
      <c r="AG315" s="297"/>
      <c r="AH315" s="297"/>
      <c r="AI315" s="297"/>
    </row>
    <row r="316" spans="2:35" ht="17.25">
      <c r="B316" s="157"/>
      <c r="C316" s="97" t="s">
        <v>208</v>
      </c>
      <c r="D316" s="98">
        <v>340</v>
      </c>
      <c r="E316" s="167"/>
      <c r="F316" s="143" t="s">
        <v>208</v>
      </c>
      <c r="G316" s="175">
        <v>340</v>
      </c>
      <c r="H316" s="183">
        <f t="shared" si="91"/>
        <v>0</v>
      </c>
      <c r="I316" s="91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85"/>
      <c r="AB316" s="191"/>
      <c r="AC316" s="22"/>
      <c r="AD316" s="23"/>
      <c r="AE316" s="95"/>
      <c r="AF316" s="95"/>
      <c r="AG316" s="95"/>
      <c r="AH316" s="95"/>
      <c r="AI316" s="95"/>
    </row>
    <row r="317" spans="2:35" s="107" customFormat="1" ht="17.25" hidden="1">
      <c r="B317" s="157"/>
      <c r="C317" s="212" t="s">
        <v>386</v>
      </c>
      <c r="D317" s="98"/>
      <c r="E317" s="167"/>
      <c r="F317" s="143"/>
      <c r="G317" s="175"/>
      <c r="H317" s="183">
        <f t="shared" si="91"/>
        <v>0</v>
      </c>
      <c r="I317" s="91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85"/>
      <c r="AB317" s="191"/>
      <c r="AC317" s="108"/>
      <c r="AD317" s="109"/>
      <c r="AE317" s="95"/>
      <c r="AF317" s="95"/>
      <c r="AG317" s="95"/>
      <c r="AH317" s="95"/>
      <c r="AI317" s="95"/>
    </row>
    <row r="318" spans="2:35" s="31" customFormat="1" ht="17.25">
      <c r="B318" s="84" t="s">
        <v>350</v>
      </c>
      <c r="C318" s="211" t="s">
        <v>370</v>
      </c>
      <c r="D318" s="134"/>
      <c r="E318" s="168" t="s">
        <v>350</v>
      </c>
      <c r="F318" s="147" t="s">
        <v>351</v>
      </c>
      <c r="G318" s="141"/>
      <c r="H318" s="183">
        <f t="shared" si="91"/>
        <v>13491.7</v>
      </c>
      <c r="I318" s="91">
        <f aca="true" t="shared" si="112" ref="I318:R318">SUM(I319:I323)</f>
        <v>0</v>
      </c>
      <c r="J318" s="100">
        <f t="shared" si="112"/>
        <v>0</v>
      </c>
      <c r="K318" s="100">
        <f t="shared" si="112"/>
        <v>0</v>
      </c>
      <c r="L318" s="100">
        <f t="shared" si="112"/>
        <v>0</v>
      </c>
      <c r="M318" s="100">
        <f t="shared" si="112"/>
        <v>0</v>
      </c>
      <c r="N318" s="100">
        <f t="shared" si="112"/>
        <v>0</v>
      </c>
      <c r="O318" s="100">
        <f t="shared" si="112"/>
        <v>0</v>
      </c>
      <c r="P318" s="100">
        <f t="shared" si="112"/>
        <v>0</v>
      </c>
      <c r="Q318" s="100">
        <f t="shared" si="112"/>
        <v>0</v>
      </c>
      <c r="R318" s="100">
        <f t="shared" si="112"/>
        <v>0</v>
      </c>
      <c r="S318" s="100">
        <f>SUM(S319:S324)</f>
        <v>13491.7</v>
      </c>
      <c r="T318" s="100">
        <f>SUM(T319:T323)</f>
        <v>0</v>
      </c>
      <c r="U318" s="100">
        <f>SUM(U319:U323)</f>
        <v>3237804</v>
      </c>
      <c r="V318" s="100">
        <f aca="true" t="shared" si="113" ref="V318:AB318">SUM(V319:V323)</f>
        <v>0</v>
      </c>
      <c r="W318" s="100">
        <f t="shared" si="113"/>
        <v>0</v>
      </c>
      <c r="X318" s="100">
        <f t="shared" si="113"/>
        <v>0</v>
      </c>
      <c r="Y318" s="100">
        <f t="shared" si="113"/>
        <v>0</v>
      </c>
      <c r="Z318" s="100"/>
      <c r="AA318" s="185">
        <f t="shared" si="113"/>
        <v>0</v>
      </c>
      <c r="AB318" s="191">
        <f t="shared" si="113"/>
        <v>0</v>
      </c>
      <c r="AC318" s="29"/>
      <c r="AD318" s="30"/>
      <c r="AE318" s="296"/>
      <c r="AF318" s="296"/>
      <c r="AG318" s="296"/>
      <c r="AH318" s="296"/>
      <c r="AI318" s="296"/>
    </row>
    <row r="319" spans="2:35" s="31" customFormat="1" ht="17.25">
      <c r="B319" s="84"/>
      <c r="C319" s="207" t="s">
        <v>409</v>
      </c>
      <c r="D319" s="222">
        <v>212</v>
      </c>
      <c r="E319" s="168" t="s">
        <v>350</v>
      </c>
      <c r="F319" s="147" t="s">
        <v>351</v>
      </c>
      <c r="G319" s="141"/>
      <c r="H319" s="183">
        <f t="shared" si="91"/>
        <v>13491.7</v>
      </c>
      <c r="I319" s="91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>
        <v>13491.7</v>
      </c>
      <c r="T319" s="100"/>
      <c r="U319" s="100"/>
      <c r="V319" s="100"/>
      <c r="W319" s="100"/>
      <c r="X319" s="100"/>
      <c r="Y319" s="100"/>
      <c r="Z319" s="100"/>
      <c r="AA319" s="185"/>
      <c r="AB319" s="191"/>
      <c r="AC319" s="29"/>
      <c r="AD319" s="30"/>
      <c r="AE319" s="296"/>
      <c r="AF319" s="296"/>
      <c r="AG319" s="296"/>
      <c r="AH319" s="296"/>
      <c r="AI319" s="296"/>
    </row>
    <row r="320" spans="2:35" ht="17.25">
      <c r="B320" s="157"/>
      <c r="C320" s="97" t="s">
        <v>121</v>
      </c>
      <c r="D320" s="98">
        <v>225</v>
      </c>
      <c r="E320" s="167"/>
      <c r="F320" s="143" t="s">
        <v>121</v>
      </c>
      <c r="G320" s="175">
        <v>225</v>
      </c>
      <c r="H320" s="183">
        <f t="shared" si="91"/>
        <v>0</v>
      </c>
      <c r="I320" s="91"/>
      <c r="J320" s="100"/>
      <c r="K320" s="100"/>
      <c r="L320" s="100"/>
      <c r="M320" s="100"/>
      <c r="N320" s="100"/>
      <c r="O320" s="100"/>
      <c r="P320" s="114"/>
      <c r="Q320" s="100"/>
      <c r="R320" s="114"/>
      <c r="S320" s="100"/>
      <c r="T320" s="114"/>
      <c r="U320" s="114">
        <v>3237804</v>
      </c>
      <c r="V320" s="100"/>
      <c r="W320" s="100"/>
      <c r="X320" s="100"/>
      <c r="Y320" s="100"/>
      <c r="Z320" s="100"/>
      <c r="AA320" s="185"/>
      <c r="AB320" s="191"/>
      <c r="AC320" s="22"/>
      <c r="AD320" s="23"/>
      <c r="AE320" s="95"/>
      <c r="AF320" s="95"/>
      <c r="AG320" s="95"/>
      <c r="AH320" s="95"/>
      <c r="AI320" s="95"/>
    </row>
    <row r="321" spans="2:35" ht="17.25">
      <c r="B321" s="157"/>
      <c r="C321" s="299" t="s">
        <v>174</v>
      </c>
      <c r="D321" s="98">
        <v>226</v>
      </c>
      <c r="E321" s="167"/>
      <c r="F321" s="143" t="s">
        <v>174</v>
      </c>
      <c r="G321" s="175">
        <v>226</v>
      </c>
      <c r="H321" s="183">
        <f t="shared" si="91"/>
        <v>0</v>
      </c>
      <c r="I321" s="91"/>
      <c r="J321" s="100"/>
      <c r="K321" s="100"/>
      <c r="L321" s="100"/>
      <c r="M321" s="100"/>
      <c r="N321" s="100"/>
      <c r="O321" s="100"/>
      <c r="P321" s="114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85"/>
      <c r="AB321" s="191"/>
      <c r="AC321" s="22"/>
      <c r="AD321" s="23"/>
      <c r="AE321" s="95"/>
      <c r="AF321" s="95"/>
      <c r="AG321" s="95"/>
      <c r="AH321" s="95"/>
      <c r="AI321" s="95"/>
    </row>
    <row r="322" spans="2:35" ht="17.25">
      <c r="B322" s="157"/>
      <c r="C322" s="97" t="s">
        <v>122</v>
      </c>
      <c r="D322" s="98">
        <v>310</v>
      </c>
      <c r="E322" s="167"/>
      <c r="F322" s="143" t="s">
        <v>122</v>
      </c>
      <c r="G322" s="175">
        <v>310</v>
      </c>
      <c r="H322" s="183">
        <f t="shared" si="91"/>
        <v>0</v>
      </c>
      <c r="I322" s="91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14"/>
      <c r="AA322" s="185"/>
      <c r="AB322" s="191"/>
      <c r="AC322" s="22"/>
      <c r="AD322" s="23"/>
      <c r="AE322" s="95"/>
      <c r="AF322" s="95"/>
      <c r="AG322" s="95"/>
      <c r="AH322" s="95"/>
      <c r="AI322" s="95"/>
    </row>
    <row r="323" spans="2:35" ht="17.25">
      <c r="B323" s="157"/>
      <c r="C323" s="97" t="s">
        <v>123</v>
      </c>
      <c r="D323" s="98">
        <v>340</v>
      </c>
      <c r="E323" s="167"/>
      <c r="F323" s="143" t="s">
        <v>123</v>
      </c>
      <c r="G323" s="175">
        <v>340</v>
      </c>
      <c r="H323" s="183">
        <f t="shared" si="91"/>
        <v>0</v>
      </c>
      <c r="I323" s="91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85"/>
      <c r="AB323" s="191"/>
      <c r="AC323" s="22"/>
      <c r="AD323" s="23"/>
      <c r="AE323" s="95"/>
      <c r="AF323" s="95"/>
      <c r="AG323" s="95"/>
      <c r="AH323" s="95"/>
      <c r="AI323" s="95"/>
    </row>
    <row r="324" spans="2:35" s="107" customFormat="1" ht="17.25" hidden="1">
      <c r="B324" s="157"/>
      <c r="C324" s="212" t="s">
        <v>386</v>
      </c>
      <c r="D324" s="98"/>
      <c r="E324" s="167"/>
      <c r="F324" s="143"/>
      <c r="G324" s="175"/>
      <c r="H324" s="183">
        <f t="shared" si="91"/>
        <v>0</v>
      </c>
      <c r="I324" s="91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85"/>
      <c r="AB324" s="191"/>
      <c r="AC324" s="108"/>
      <c r="AD324" s="109"/>
      <c r="AE324" s="95"/>
      <c r="AF324" s="95"/>
      <c r="AG324" s="95"/>
      <c r="AH324" s="95"/>
      <c r="AI324" s="95"/>
    </row>
    <row r="325" spans="2:35" ht="39" customHeight="1">
      <c r="B325" s="84" t="s">
        <v>372</v>
      </c>
      <c r="C325" s="216" t="s">
        <v>379</v>
      </c>
      <c r="D325" s="98"/>
      <c r="E325" s="167"/>
      <c r="F325" s="143"/>
      <c r="G325" s="175"/>
      <c r="H325" s="183">
        <f t="shared" si="91"/>
        <v>0</v>
      </c>
      <c r="I325" s="91">
        <f aca="true" t="shared" si="114" ref="I325:T325">I326+I327</f>
        <v>0</v>
      </c>
      <c r="J325" s="100">
        <f t="shared" si="114"/>
        <v>0</v>
      </c>
      <c r="K325" s="100">
        <f t="shared" si="114"/>
        <v>0</v>
      </c>
      <c r="L325" s="100">
        <f t="shared" si="114"/>
        <v>0</v>
      </c>
      <c r="M325" s="100">
        <f t="shared" si="114"/>
        <v>0</v>
      </c>
      <c r="N325" s="100">
        <f t="shared" si="114"/>
        <v>0</v>
      </c>
      <c r="O325" s="100">
        <f t="shared" si="114"/>
        <v>0</v>
      </c>
      <c r="P325" s="100">
        <f t="shared" si="114"/>
        <v>0</v>
      </c>
      <c r="Q325" s="100">
        <f t="shared" si="114"/>
        <v>0</v>
      </c>
      <c r="R325" s="100">
        <f t="shared" si="114"/>
        <v>0</v>
      </c>
      <c r="S325" s="100">
        <f t="shared" si="114"/>
        <v>0</v>
      </c>
      <c r="T325" s="100">
        <f t="shared" si="114"/>
        <v>0</v>
      </c>
      <c r="U325" s="100">
        <f>U326+U327</f>
        <v>0</v>
      </c>
      <c r="V325" s="100">
        <f aca="true" t="shared" si="115" ref="V325:AB325">V326+V327</f>
        <v>0</v>
      </c>
      <c r="W325" s="100">
        <f t="shared" si="115"/>
        <v>0</v>
      </c>
      <c r="X325" s="100">
        <f t="shared" si="115"/>
        <v>0</v>
      </c>
      <c r="Y325" s="100">
        <f t="shared" si="115"/>
        <v>0</v>
      </c>
      <c r="Z325" s="100">
        <f t="shared" si="115"/>
        <v>0</v>
      </c>
      <c r="AA325" s="185">
        <f t="shared" si="115"/>
        <v>0</v>
      </c>
      <c r="AB325" s="191">
        <f t="shared" si="115"/>
        <v>0</v>
      </c>
      <c r="AC325" s="22"/>
      <c r="AD325" s="23"/>
      <c r="AE325" s="95"/>
      <c r="AF325" s="95"/>
      <c r="AG325" s="95"/>
      <c r="AH325" s="95"/>
      <c r="AI325" s="95"/>
    </row>
    <row r="326" spans="2:35" ht="17.25">
      <c r="B326" s="157"/>
      <c r="C326" s="97" t="s">
        <v>360</v>
      </c>
      <c r="D326" s="98">
        <v>222</v>
      </c>
      <c r="E326" s="167"/>
      <c r="F326" s="143"/>
      <c r="G326" s="175"/>
      <c r="H326" s="183">
        <f t="shared" si="91"/>
        <v>0</v>
      </c>
      <c r="I326" s="91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85"/>
      <c r="AB326" s="191"/>
      <c r="AC326" s="22"/>
      <c r="AD326" s="23"/>
      <c r="AE326" s="95"/>
      <c r="AF326" s="95"/>
      <c r="AG326" s="95"/>
      <c r="AH326" s="95"/>
      <c r="AI326" s="95"/>
    </row>
    <row r="327" spans="2:35" ht="17.25">
      <c r="B327" s="157"/>
      <c r="C327" s="97" t="s">
        <v>129</v>
      </c>
      <c r="D327" s="98">
        <v>226</v>
      </c>
      <c r="E327" s="167"/>
      <c r="F327" s="143"/>
      <c r="G327" s="175"/>
      <c r="H327" s="183">
        <f t="shared" si="91"/>
        <v>0</v>
      </c>
      <c r="I327" s="91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85"/>
      <c r="AB327" s="191"/>
      <c r="AC327" s="22"/>
      <c r="AD327" s="23"/>
      <c r="AE327" s="95"/>
      <c r="AF327" s="95"/>
      <c r="AG327" s="95"/>
      <c r="AH327" s="95"/>
      <c r="AI327" s="95"/>
    </row>
    <row r="328" spans="2:35" ht="17.25">
      <c r="B328" s="157"/>
      <c r="C328" s="74" t="s">
        <v>129</v>
      </c>
      <c r="D328" s="98">
        <v>290</v>
      </c>
      <c r="E328" s="167"/>
      <c r="F328" s="143"/>
      <c r="G328" s="175"/>
      <c r="H328" s="183">
        <f t="shared" si="91"/>
        <v>0</v>
      </c>
      <c r="I328" s="91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85"/>
      <c r="AB328" s="191"/>
      <c r="AC328" s="22"/>
      <c r="AD328" s="23"/>
      <c r="AE328" s="95"/>
      <c r="AF328" s="95"/>
      <c r="AG328" s="95"/>
      <c r="AH328" s="95"/>
      <c r="AI328" s="95"/>
    </row>
    <row r="329" spans="2:35" ht="34.5">
      <c r="B329" s="84" t="s">
        <v>373</v>
      </c>
      <c r="C329" s="217" t="s">
        <v>380</v>
      </c>
      <c r="D329" s="98"/>
      <c r="E329" s="167"/>
      <c r="F329" s="143"/>
      <c r="G329" s="175"/>
      <c r="H329" s="183">
        <f t="shared" si="91"/>
        <v>0</v>
      </c>
      <c r="I329" s="91">
        <f>I330</f>
        <v>0</v>
      </c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85"/>
      <c r="AB329" s="191"/>
      <c r="AC329" s="22"/>
      <c r="AD329" s="23"/>
      <c r="AE329" s="95"/>
      <c r="AF329" s="95"/>
      <c r="AG329" s="95"/>
      <c r="AH329" s="95"/>
      <c r="AI329" s="95"/>
    </row>
    <row r="330" spans="2:35" ht="21.75" customHeight="1">
      <c r="B330" s="84"/>
      <c r="C330" s="218" t="s">
        <v>382</v>
      </c>
      <c r="D330" s="98">
        <v>290</v>
      </c>
      <c r="E330" s="167"/>
      <c r="F330" s="143"/>
      <c r="G330" s="175"/>
      <c r="H330" s="183">
        <f t="shared" si="91"/>
        <v>0</v>
      </c>
      <c r="I330" s="91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85"/>
      <c r="AB330" s="191"/>
      <c r="AC330" s="22"/>
      <c r="AD330" s="23"/>
      <c r="AE330" s="95"/>
      <c r="AF330" s="95"/>
      <c r="AG330" s="95"/>
      <c r="AH330" s="95"/>
      <c r="AI330" s="95"/>
    </row>
    <row r="331" spans="2:35" ht="17.25">
      <c r="B331" s="84" t="s">
        <v>378</v>
      </c>
      <c r="C331" s="216" t="s">
        <v>381</v>
      </c>
      <c r="D331" s="98"/>
      <c r="E331" s="167"/>
      <c r="F331" s="143"/>
      <c r="G331" s="175"/>
      <c r="H331" s="183">
        <f t="shared" si="91"/>
        <v>0</v>
      </c>
      <c r="I331" s="91">
        <f>I332</f>
        <v>0</v>
      </c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85"/>
      <c r="AB331" s="191"/>
      <c r="AC331" s="22"/>
      <c r="AD331" s="23"/>
      <c r="AE331" s="95"/>
      <c r="AF331" s="95"/>
      <c r="AG331" s="95"/>
      <c r="AH331" s="95"/>
      <c r="AI331" s="95"/>
    </row>
    <row r="332" spans="2:35" ht="17.25">
      <c r="B332" s="84"/>
      <c r="C332" s="97" t="s">
        <v>122</v>
      </c>
      <c r="D332" s="98">
        <v>310</v>
      </c>
      <c r="E332" s="167"/>
      <c r="F332" s="143"/>
      <c r="G332" s="175"/>
      <c r="H332" s="183">
        <f t="shared" si="91"/>
        <v>0</v>
      </c>
      <c r="I332" s="91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85"/>
      <c r="AB332" s="191"/>
      <c r="AC332" s="22"/>
      <c r="AD332" s="23"/>
      <c r="AE332" s="95"/>
      <c r="AF332" s="95"/>
      <c r="AG332" s="95"/>
      <c r="AH332" s="95"/>
      <c r="AI332" s="95"/>
    </row>
    <row r="333" spans="2:35" ht="39.75" customHeight="1">
      <c r="B333" s="84" t="s">
        <v>391</v>
      </c>
      <c r="C333" s="214" t="s">
        <v>393</v>
      </c>
      <c r="D333" s="98"/>
      <c r="E333" s="167"/>
      <c r="F333" s="143"/>
      <c r="G333" s="175"/>
      <c r="H333" s="183">
        <f t="shared" si="91"/>
        <v>0</v>
      </c>
      <c r="I333" s="91">
        <f>I334</f>
        <v>0</v>
      </c>
      <c r="J333" s="100"/>
      <c r="K333" s="100"/>
      <c r="L333" s="100"/>
      <c r="M333" s="100"/>
      <c r="N333" s="100"/>
      <c r="O333" s="100"/>
      <c r="P333" s="86">
        <f>SUM(P334:P335)</f>
        <v>0</v>
      </c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85"/>
      <c r="AB333" s="191"/>
      <c r="AC333" s="22"/>
      <c r="AD333" s="23"/>
      <c r="AE333" s="95"/>
      <c r="AF333" s="95"/>
      <c r="AG333" s="95"/>
      <c r="AH333" s="95"/>
      <c r="AI333" s="95"/>
    </row>
    <row r="334" spans="2:35" ht="17.25">
      <c r="B334" s="84"/>
      <c r="C334" s="97" t="s">
        <v>121</v>
      </c>
      <c r="D334" s="98">
        <v>225</v>
      </c>
      <c r="E334" s="167"/>
      <c r="F334" s="143"/>
      <c r="G334" s="175"/>
      <c r="H334" s="183">
        <f t="shared" si="91"/>
        <v>0</v>
      </c>
      <c r="I334" s="91"/>
      <c r="J334" s="100"/>
      <c r="K334" s="100"/>
      <c r="L334" s="100"/>
      <c r="M334" s="100"/>
      <c r="N334" s="100"/>
      <c r="O334" s="100"/>
      <c r="P334" s="114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85"/>
      <c r="AB334" s="191"/>
      <c r="AC334" s="22"/>
      <c r="AD334" s="23"/>
      <c r="AE334" s="95"/>
      <c r="AF334" s="95"/>
      <c r="AG334" s="95"/>
      <c r="AH334" s="95"/>
      <c r="AI334" s="95"/>
    </row>
    <row r="335" spans="2:35" ht="17.25">
      <c r="B335" s="84"/>
      <c r="C335" s="97" t="s">
        <v>129</v>
      </c>
      <c r="D335" s="98">
        <v>226</v>
      </c>
      <c r="E335" s="167"/>
      <c r="F335" s="143"/>
      <c r="G335" s="175"/>
      <c r="H335" s="183">
        <f aca="true" t="shared" si="116" ref="H335:H358">I335+J335+K335+L335+M335+N335+O335+P335+Q335+R335+S335+T335+V335+W335+X335+Y335+Z335+AA335+AB335</f>
        <v>0</v>
      </c>
      <c r="I335" s="91"/>
      <c r="J335" s="100"/>
      <c r="K335" s="100"/>
      <c r="L335" s="100"/>
      <c r="M335" s="100"/>
      <c r="N335" s="100"/>
      <c r="O335" s="100"/>
      <c r="P335" s="114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85"/>
      <c r="AB335" s="191"/>
      <c r="AC335" s="22"/>
      <c r="AD335" s="23"/>
      <c r="AE335" s="95"/>
      <c r="AF335" s="95"/>
      <c r="AG335" s="95"/>
      <c r="AH335" s="95"/>
      <c r="AI335" s="95"/>
    </row>
    <row r="336" spans="2:35" ht="17.25">
      <c r="B336" s="84" t="s">
        <v>58</v>
      </c>
      <c r="C336" s="214" t="s">
        <v>396</v>
      </c>
      <c r="D336" s="98"/>
      <c r="E336" s="167"/>
      <c r="F336" s="143"/>
      <c r="G336" s="175"/>
      <c r="H336" s="183">
        <f t="shared" si="116"/>
        <v>0</v>
      </c>
      <c r="I336" s="91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85"/>
      <c r="AB336" s="191"/>
      <c r="AC336" s="22"/>
      <c r="AD336" s="23"/>
      <c r="AE336" s="95"/>
      <c r="AF336" s="95"/>
      <c r="AG336" s="95"/>
      <c r="AH336" s="95"/>
      <c r="AI336" s="95"/>
    </row>
    <row r="337" spans="2:35" ht="17.25">
      <c r="B337" s="84"/>
      <c r="C337" s="97" t="s">
        <v>174</v>
      </c>
      <c r="D337" s="98">
        <v>226</v>
      </c>
      <c r="E337" s="167"/>
      <c r="F337" s="143"/>
      <c r="G337" s="175"/>
      <c r="H337" s="183">
        <f t="shared" si="116"/>
        <v>0</v>
      </c>
      <c r="I337" s="105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85"/>
      <c r="AB337" s="191"/>
      <c r="AC337" s="22"/>
      <c r="AD337" s="23"/>
      <c r="AE337" s="95"/>
      <c r="AF337" s="95"/>
      <c r="AG337" s="95"/>
      <c r="AH337" s="95"/>
      <c r="AI337" s="95"/>
    </row>
    <row r="338" spans="2:35" ht="17.25">
      <c r="B338" s="84"/>
      <c r="C338" s="97" t="s">
        <v>129</v>
      </c>
      <c r="D338" s="98">
        <v>340</v>
      </c>
      <c r="E338" s="167"/>
      <c r="F338" s="143"/>
      <c r="G338" s="175"/>
      <c r="H338" s="183">
        <f t="shared" si="116"/>
        <v>0</v>
      </c>
      <c r="I338" s="105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85"/>
      <c r="AB338" s="191"/>
      <c r="AC338" s="22"/>
      <c r="AD338" s="23"/>
      <c r="AE338" s="95"/>
      <c r="AF338" s="95"/>
      <c r="AG338" s="95"/>
      <c r="AH338" s="95"/>
      <c r="AI338" s="95"/>
    </row>
    <row r="339" spans="2:30" s="17" customFormat="1" ht="17.25">
      <c r="B339" s="158" t="s">
        <v>59</v>
      </c>
      <c r="C339" s="211" t="s">
        <v>19</v>
      </c>
      <c r="D339" s="134"/>
      <c r="E339" s="169" t="s">
        <v>58</v>
      </c>
      <c r="F339" s="147" t="s">
        <v>19</v>
      </c>
      <c r="G339" s="141"/>
      <c r="H339" s="183">
        <f t="shared" si="116"/>
        <v>0</v>
      </c>
      <c r="I339" s="91">
        <f>I340</f>
        <v>0</v>
      </c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85"/>
      <c r="AB339" s="191"/>
      <c r="AC339" s="24" t="e">
        <f>SUM(#REF!+#REF!+#REF!+#REF!)+#REF!</f>
        <v>#REF!</v>
      </c>
      <c r="AD339" s="25" t="e">
        <f>SUM(#REF!+#REF!+#REF!+#REF!)+#REF!</f>
        <v>#REF!</v>
      </c>
    </row>
    <row r="340" spans="2:30" s="17" customFormat="1" ht="18.75" customHeight="1">
      <c r="B340" s="158" t="s">
        <v>86</v>
      </c>
      <c r="C340" s="211" t="s">
        <v>20</v>
      </c>
      <c r="D340" s="134"/>
      <c r="E340" s="169" t="s">
        <v>59</v>
      </c>
      <c r="F340" s="147" t="s">
        <v>20</v>
      </c>
      <c r="G340" s="141"/>
      <c r="H340" s="183">
        <f t="shared" si="116"/>
        <v>107460</v>
      </c>
      <c r="I340" s="110">
        <f aca="true" t="shared" si="117" ref="I340:T340">SUM(I341:I346,I350:I358)</f>
        <v>0</v>
      </c>
      <c r="J340" s="86">
        <f t="shared" si="117"/>
        <v>0</v>
      </c>
      <c r="K340" s="86">
        <f t="shared" si="117"/>
        <v>0</v>
      </c>
      <c r="L340" s="86">
        <f t="shared" si="117"/>
        <v>0</v>
      </c>
      <c r="M340" s="86">
        <f t="shared" si="117"/>
        <v>0</v>
      </c>
      <c r="N340" s="86">
        <f t="shared" si="117"/>
        <v>0</v>
      </c>
      <c r="O340" s="86">
        <f t="shared" si="117"/>
        <v>0</v>
      </c>
      <c r="P340" s="86">
        <f t="shared" si="117"/>
        <v>0</v>
      </c>
      <c r="Q340" s="86">
        <f t="shared" si="117"/>
        <v>0</v>
      </c>
      <c r="R340" s="86">
        <f t="shared" si="117"/>
        <v>0</v>
      </c>
      <c r="S340" s="86">
        <f t="shared" si="117"/>
        <v>0</v>
      </c>
      <c r="T340" s="86">
        <f t="shared" si="117"/>
        <v>0</v>
      </c>
      <c r="U340" s="86">
        <f>SUM(U341:U346,U350:U358)</f>
        <v>0</v>
      </c>
      <c r="V340" s="86">
        <f aca="true" t="shared" si="118" ref="V340:AB340">SUM(V341:V346,V350:V358)</f>
        <v>0</v>
      </c>
      <c r="W340" s="86">
        <f t="shared" si="118"/>
        <v>0</v>
      </c>
      <c r="X340" s="86">
        <f t="shared" si="118"/>
        <v>0</v>
      </c>
      <c r="Y340" s="86">
        <f t="shared" si="118"/>
        <v>0</v>
      </c>
      <c r="Z340" s="86">
        <f t="shared" si="118"/>
        <v>0</v>
      </c>
      <c r="AA340" s="127">
        <f t="shared" si="118"/>
        <v>0</v>
      </c>
      <c r="AB340" s="86">
        <f t="shared" si="118"/>
        <v>107460</v>
      </c>
      <c r="AC340" s="24" t="e">
        <f>SUM(#REF!+#REF!+#REF!+#REF!)+#REF!</f>
        <v>#REF!</v>
      </c>
      <c r="AD340" s="25" t="e">
        <f>SUM(#REF!+#REF!+#REF!+#REF!)+#REF!</f>
        <v>#REF!</v>
      </c>
    </row>
    <row r="341" spans="2:30" ht="18.75" customHeight="1">
      <c r="B341" s="157"/>
      <c r="C341" s="97" t="s">
        <v>61</v>
      </c>
      <c r="D341" s="98">
        <v>211</v>
      </c>
      <c r="E341" s="167" t="s">
        <v>60</v>
      </c>
      <c r="F341" s="143" t="s">
        <v>61</v>
      </c>
      <c r="G341" s="175">
        <v>211</v>
      </c>
      <c r="H341" s="183">
        <f t="shared" si="116"/>
        <v>0</v>
      </c>
      <c r="I341" s="91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86"/>
      <c r="V341" s="100"/>
      <c r="W341" s="100"/>
      <c r="X341" s="100"/>
      <c r="Y341" s="100"/>
      <c r="Z341" s="100"/>
      <c r="AA341" s="185"/>
      <c r="AB341" s="195"/>
      <c r="AC341" s="22" t="e">
        <f>SUM(#REF!+#REF!+#REF!+#REF!)+#REF!</f>
        <v>#REF!</v>
      </c>
      <c r="AD341" s="23" t="e">
        <f>SUM(#REF!+#REF!+#REF!+#REF!)+#REF!</f>
        <v>#REF!</v>
      </c>
    </row>
    <row r="342" spans="2:30" ht="19.5" customHeight="1">
      <c r="B342" s="157"/>
      <c r="C342" s="97" t="s">
        <v>63</v>
      </c>
      <c r="D342" s="98">
        <v>212</v>
      </c>
      <c r="E342" s="167" t="s">
        <v>62</v>
      </c>
      <c r="F342" s="143" t="s">
        <v>63</v>
      </c>
      <c r="G342" s="175">
        <v>212</v>
      </c>
      <c r="H342" s="183">
        <f t="shared" si="116"/>
        <v>0</v>
      </c>
      <c r="I342" s="91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86"/>
      <c r="V342" s="100"/>
      <c r="W342" s="100"/>
      <c r="X342" s="100"/>
      <c r="Y342" s="100"/>
      <c r="Z342" s="100"/>
      <c r="AA342" s="185"/>
      <c r="AB342" s="195"/>
      <c r="AC342" s="22" t="e">
        <f>SUM(#REF!+#REF!+#REF!+#REF!)+#REF!</f>
        <v>#REF!</v>
      </c>
      <c r="AD342" s="23" t="e">
        <f>SUM(#REF!+#REF!+#REF!+#REF!)+#REF!</f>
        <v>#REF!</v>
      </c>
    </row>
    <row r="343" spans="2:30" ht="18.75" customHeight="1">
      <c r="B343" s="157"/>
      <c r="C343" s="97" t="s">
        <v>65</v>
      </c>
      <c r="D343" s="98">
        <v>213</v>
      </c>
      <c r="E343" s="167" t="s">
        <v>64</v>
      </c>
      <c r="F343" s="143" t="s">
        <v>65</v>
      </c>
      <c r="G343" s="175">
        <v>213</v>
      </c>
      <c r="H343" s="183">
        <f t="shared" si="116"/>
        <v>0</v>
      </c>
      <c r="I343" s="91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86"/>
      <c r="V343" s="100"/>
      <c r="W343" s="100"/>
      <c r="X343" s="100"/>
      <c r="Y343" s="100"/>
      <c r="Z343" s="100"/>
      <c r="AA343" s="185"/>
      <c r="AB343" s="195"/>
      <c r="AC343" s="22" t="e">
        <f>SUM(#REF!+#REF!+#REF!+#REF!)+#REF!</f>
        <v>#REF!</v>
      </c>
      <c r="AD343" s="23" t="e">
        <f>SUM(#REF!+#REF!+#REF!+#REF!)+#REF!</f>
        <v>#REF!</v>
      </c>
    </row>
    <row r="344" spans="2:30" ht="18.75" customHeight="1">
      <c r="B344" s="157"/>
      <c r="C344" s="97" t="s">
        <v>67</v>
      </c>
      <c r="D344" s="98">
        <v>221</v>
      </c>
      <c r="E344" s="167" t="s">
        <v>66</v>
      </c>
      <c r="F344" s="143" t="s">
        <v>67</v>
      </c>
      <c r="G344" s="175">
        <v>221</v>
      </c>
      <c r="H344" s="183">
        <f t="shared" si="116"/>
        <v>0</v>
      </c>
      <c r="I344" s="91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86"/>
      <c r="V344" s="100"/>
      <c r="W344" s="100"/>
      <c r="X344" s="100"/>
      <c r="Y344" s="100"/>
      <c r="Z344" s="100"/>
      <c r="AA344" s="185"/>
      <c r="AB344" s="195"/>
      <c r="AC344" s="22" t="e">
        <f>SUM(#REF!+#REF!+#REF!+#REF!)+#REF!</f>
        <v>#REF!</v>
      </c>
      <c r="AD344" s="23" t="e">
        <f>SUM(#REF!+#REF!+#REF!+#REF!)+#REF!</f>
        <v>#REF!</v>
      </c>
    </row>
    <row r="345" spans="2:30" ht="18.75" customHeight="1">
      <c r="B345" s="157"/>
      <c r="C345" s="97" t="s">
        <v>69</v>
      </c>
      <c r="D345" s="98">
        <v>222</v>
      </c>
      <c r="E345" s="167" t="s">
        <v>68</v>
      </c>
      <c r="F345" s="143" t="s">
        <v>69</v>
      </c>
      <c r="G345" s="175">
        <v>222</v>
      </c>
      <c r="H345" s="183">
        <f t="shared" si="116"/>
        <v>0</v>
      </c>
      <c r="I345" s="91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86"/>
      <c r="V345" s="100"/>
      <c r="W345" s="100"/>
      <c r="X345" s="100"/>
      <c r="Y345" s="100"/>
      <c r="Z345" s="100"/>
      <c r="AA345" s="185"/>
      <c r="AB345" s="195"/>
      <c r="AC345" s="22" t="e">
        <f>SUM(#REF!+#REF!+#REF!+#REF!)+#REF!</f>
        <v>#REF!</v>
      </c>
      <c r="AD345" s="23" t="e">
        <f>SUM(#REF!+#REF!+#REF!+#REF!)+#REF!</f>
        <v>#REF!</v>
      </c>
    </row>
    <row r="346" spans="2:30" ht="18.75" customHeight="1">
      <c r="B346" s="157"/>
      <c r="C346" s="97" t="s">
        <v>71</v>
      </c>
      <c r="D346" s="98">
        <v>223</v>
      </c>
      <c r="E346" s="167" t="s">
        <v>70</v>
      </c>
      <c r="F346" s="143" t="s">
        <v>71</v>
      </c>
      <c r="G346" s="175">
        <v>223</v>
      </c>
      <c r="H346" s="183">
        <f t="shared" si="116"/>
        <v>0</v>
      </c>
      <c r="I346" s="91">
        <f aca="true" t="shared" si="119" ref="I346:T346">SUM(I347:I349)</f>
        <v>0</v>
      </c>
      <c r="J346" s="100">
        <f t="shared" si="119"/>
        <v>0</v>
      </c>
      <c r="K346" s="100">
        <f t="shared" si="119"/>
        <v>0</v>
      </c>
      <c r="L346" s="100">
        <f t="shared" si="119"/>
        <v>0</v>
      </c>
      <c r="M346" s="100">
        <f t="shared" si="119"/>
        <v>0</v>
      </c>
      <c r="N346" s="100">
        <f t="shared" si="119"/>
        <v>0</v>
      </c>
      <c r="O346" s="100">
        <f t="shared" si="119"/>
        <v>0</v>
      </c>
      <c r="P346" s="100">
        <f t="shared" si="119"/>
        <v>0</v>
      </c>
      <c r="Q346" s="100">
        <f t="shared" si="119"/>
        <v>0</v>
      </c>
      <c r="R346" s="100">
        <f t="shared" si="119"/>
        <v>0</v>
      </c>
      <c r="S346" s="100">
        <f t="shared" si="119"/>
        <v>0</v>
      </c>
      <c r="T346" s="100">
        <f t="shared" si="119"/>
        <v>0</v>
      </c>
      <c r="U346" s="100">
        <f>SUM(U347:U349)</f>
        <v>0</v>
      </c>
      <c r="V346" s="100">
        <f aca="true" t="shared" si="120" ref="V346:AA346">SUM(V347:V349)</f>
        <v>0</v>
      </c>
      <c r="W346" s="100">
        <f t="shared" si="120"/>
        <v>0</v>
      </c>
      <c r="X346" s="100">
        <f t="shared" si="120"/>
        <v>0</v>
      </c>
      <c r="Y346" s="100">
        <f t="shared" si="120"/>
        <v>0</v>
      </c>
      <c r="Z346" s="100">
        <f t="shared" si="120"/>
        <v>0</v>
      </c>
      <c r="AA346" s="185">
        <f t="shared" si="120"/>
        <v>0</v>
      </c>
      <c r="AB346" s="100"/>
      <c r="AC346" s="22" t="e">
        <f>SUM(#REF!+#REF!+#REF!+#REF!)+#REF!</f>
        <v>#REF!</v>
      </c>
      <c r="AD346" s="23" t="e">
        <f>SUM(#REF!+#REF!+#REF!+#REF!)+#REF!</f>
        <v>#REF!</v>
      </c>
    </row>
    <row r="347" spans="2:30" ht="18.75" customHeight="1">
      <c r="B347" s="157"/>
      <c r="C347" s="97" t="s">
        <v>47</v>
      </c>
      <c r="D347" s="98">
        <v>223</v>
      </c>
      <c r="E347" s="167"/>
      <c r="F347" s="143" t="s">
        <v>47</v>
      </c>
      <c r="G347" s="175">
        <v>223</v>
      </c>
      <c r="H347" s="183">
        <f t="shared" si="116"/>
        <v>0</v>
      </c>
      <c r="I347" s="91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85"/>
      <c r="AB347" s="195"/>
      <c r="AC347" s="22" t="e">
        <f>SUM(#REF!+#REF!+#REF!+#REF!)+#REF!</f>
        <v>#REF!</v>
      </c>
      <c r="AD347" s="23" t="e">
        <f>SUM(#REF!+#REF!+#REF!+#REF!)+#REF!</f>
        <v>#REF!</v>
      </c>
    </row>
    <row r="348" spans="2:30" ht="18.75" customHeight="1">
      <c r="B348" s="157"/>
      <c r="C348" s="97" t="s">
        <v>48</v>
      </c>
      <c r="D348" s="98">
        <v>223</v>
      </c>
      <c r="E348" s="167"/>
      <c r="F348" s="143" t="s">
        <v>48</v>
      </c>
      <c r="G348" s="175">
        <v>223</v>
      </c>
      <c r="H348" s="183">
        <f t="shared" si="116"/>
        <v>0</v>
      </c>
      <c r="I348" s="91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85"/>
      <c r="AB348" s="195"/>
      <c r="AC348" s="22" t="e">
        <f>SUM(#REF!+#REF!+#REF!+#REF!)+#REF!</f>
        <v>#REF!</v>
      </c>
      <c r="AD348" s="23" t="e">
        <f>SUM(#REF!+#REF!+#REF!+#REF!)+#REF!</f>
        <v>#REF!</v>
      </c>
    </row>
    <row r="349" spans="2:30" ht="18.75" customHeight="1">
      <c r="B349" s="157"/>
      <c r="C349" s="97" t="s">
        <v>49</v>
      </c>
      <c r="D349" s="98">
        <v>223</v>
      </c>
      <c r="E349" s="167"/>
      <c r="F349" s="143" t="s">
        <v>49</v>
      </c>
      <c r="G349" s="175">
        <v>223</v>
      </c>
      <c r="H349" s="183">
        <f t="shared" si="116"/>
        <v>0</v>
      </c>
      <c r="I349" s="91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85"/>
      <c r="AB349" s="195"/>
      <c r="AC349" s="22" t="e">
        <f>SUM(#REF!+#REF!+#REF!+#REF!)+#REF!</f>
        <v>#REF!</v>
      </c>
      <c r="AD349" s="23" t="e">
        <f>SUM(#REF!+#REF!+#REF!+#REF!)+#REF!</f>
        <v>#REF!</v>
      </c>
    </row>
    <row r="350" spans="2:30" ht="18.75" customHeight="1">
      <c r="B350" s="157"/>
      <c r="C350" s="97" t="s">
        <v>73</v>
      </c>
      <c r="D350" s="98">
        <v>224</v>
      </c>
      <c r="E350" s="167" t="s">
        <v>72</v>
      </c>
      <c r="F350" s="143" t="s">
        <v>73</v>
      </c>
      <c r="G350" s="175">
        <v>224</v>
      </c>
      <c r="H350" s="183">
        <f t="shared" si="116"/>
        <v>0</v>
      </c>
      <c r="I350" s="91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85"/>
      <c r="AB350" s="195"/>
      <c r="AC350" s="22" t="e">
        <f>SUM(#REF!+#REF!+#REF!+#REF!)+#REF!</f>
        <v>#REF!</v>
      </c>
      <c r="AD350" s="23" t="e">
        <f>SUM(#REF!+#REF!+#REF!+#REF!)+#REF!</f>
        <v>#REF!</v>
      </c>
    </row>
    <row r="351" spans="2:30" ht="18.75" customHeight="1">
      <c r="B351" s="157"/>
      <c r="C351" s="97" t="s">
        <v>75</v>
      </c>
      <c r="D351" s="98">
        <v>225</v>
      </c>
      <c r="E351" s="167" t="s">
        <v>74</v>
      </c>
      <c r="F351" s="143" t="s">
        <v>75</v>
      </c>
      <c r="G351" s="175">
        <v>225</v>
      </c>
      <c r="H351" s="183">
        <f t="shared" si="116"/>
        <v>0</v>
      </c>
      <c r="I351" s="91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85"/>
      <c r="AB351" s="195"/>
      <c r="AC351" s="22" t="e">
        <f>SUM(#REF!+#REF!+#REF!+#REF!)+#REF!</f>
        <v>#REF!</v>
      </c>
      <c r="AD351" s="23" t="e">
        <f>SUM(#REF!+#REF!+#REF!+#REF!)+#REF!</f>
        <v>#REF!</v>
      </c>
    </row>
    <row r="352" spans="2:30" ht="18.75" customHeight="1">
      <c r="B352" s="157"/>
      <c r="C352" s="97" t="s">
        <v>77</v>
      </c>
      <c r="D352" s="98">
        <v>225</v>
      </c>
      <c r="E352" s="167" t="s">
        <v>76</v>
      </c>
      <c r="F352" s="143" t="s">
        <v>77</v>
      </c>
      <c r="G352" s="175">
        <v>225</v>
      </c>
      <c r="H352" s="183">
        <f t="shared" si="116"/>
        <v>0</v>
      </c>
      <c r="I352" s="91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85"/>
      <c r="AB352" s="195"/>
      <c r="AC352" s="22" t="e">
        <f>SUM(#REF!+#REF!+#REF!+#REF!)+#REF!</f>
        <v>#REF!</v>
      </c>
      <c r="AD352" s="23" t="e">
        <f>SUM(#REF!+#REF!+#REF!+#REF!)+#REF!</f>
        <v>#REF!</v>
      </c>
    </row>
    <row r="353" spans="2:30" ht="18.75" customHeight="1">
      <c r="B353" s="157"/>
      <c r="C353" s="97" t="s">
        <v>161</v>
      </c>
      <c r="D353" s="98">
        <v>225</v>
      </c>
      <c r="E353" s="167" t="s">
        <v>78</v>
      </c>
      <c r="F353" s="143" t="s">
        <v>161</v>
      </c>
      <c r="G353" s="175">
        <v>225</v>
      </c>
      <c r="H353" s="183">
        <f t="shared" si="116"/>
        <v>0</v>
      </c>
      <c r="I353" s="91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85"/>
      <c r="AB353" s="195"/>
      <c r="AC353" s="22" t="e">
        <f>SUM(#REF!+#REF!+#REF!+#REF!)+#REF!</f>
        <v>#REF!</v>
      </c>
      <c r="AD353" s="23" t="e">
        <f>SUM(#REF!+#REF!+#REF!+#REF!)+#REF!</f>
        <v>#REF!</v>
      </c>
    </row>
    <row r="354" spans="2:30" ht="18.75" customHeight="1">
      <c r="B354" s="157"/>
      <c r="C354" s="97" t="s">
        <v>80</v>
      </c>
      <c r="D354" s="98">
        <v>226</v>
      </c>
      <c r="E354" s="167" t="s">
        <v>79</v>
      </c>
      <c r="F354" s="143" t="s">
        <v>80</v>
      </c>
      <c r="G354" s="175">
        <v>226</v>
      </c>
      <c r="H354" s="183">
        <f t="shared" si="116"/>
        <v>0</v>
      </c>
      <c r="I354" s="91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85"/>
      <c r="AB354" s="195"/>
      <c r="AC354" s="22" t="e">
        <f>SUM(#REF!+#REF!+#REF!+#REF!)+#REF!</f>
        <v>#REF!</v>
      </c>
      <c r="AD354" s="23" t="e">
        <f>SUM(#REF!+#REF!+#REF!+#REF!)+#REF!</f>
        <v>#REF!</v>
      </c>
    </row>
    <row r="355" spans="2:30" ht="18.75" customHeight="1">
      <c r="B355" s="157"/>
      <c r="C355" s="97" t="s">
        <v>82</v>
      </c>
      <c r="D355" s="98">
        <v>226</v>
      </c>
      <c r="E355" s="167" t="s">
        <v>81</v>
      </c>
      <c r="F355" s="143" t="s">
        <v>82</v>
      </c>
      <c r="G355" s="175">
        <v>226</v>
      </c>
      <c r="H355" s="183">
        <f t="shared" si="116"/>
        <v>107460</v>
      </c>
      <c r="I355" s="91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85"/>
      <c r="AB355" s="195">
        <v>107460</v>
      </c>
      <c r="AC355" s="22" t="e">
        <f>SUM(#REF!+#REF!+#REF!+#REF!)+#REF!</f>
        <v>#REF!</v>
      </c>
      <c r="AD355" s="23" t="e">
        <f>SUM(#REF!+#REF!+#REF!+#REF!)+#REF!</f>
        <v>#REF!</v>
      </c>
    </row>
    <row r="356" spans="2:30" ht="18.75" customHeight="1">
      <c r="B356" s="157"/>
      <c r="C356" s="97" t="s">
        <v>129</v>
      </c>
      <c r="D356" s="98">
        <v>290</v>
      </c>
      <c r="E356" s="167" t="s">
        <v>83</v>
      </c>
      <c r="F356" s="143" t="s">
        <v>129</v>
      </c>
      <c r="G356" s="175">
        <v>290</v>
      </c>
      <c r="H356" s="183">
        <f t="shared" si="116"/>
        <v>0</v>
      </c>
      <c r="I356" s="91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85"/>
      <c r="AB356" s="195"/>
      <c r="AC356" s="22" t="e">
        <f>SUM(#REF!+#REF!+#REF!+#REF!)+#REF!</f>
        <v>#REF!</v>
      </c>
      <c r="AD356" s="23" t="e">
        <f>SUM(#REF!+#REF!+#REF!+#REF!)+#REF!</f>
        <v>#REF!</v>
      </c>
    </row>
    <row r="357" spans="2:30" ht="18.75" customHeight="1">
      <c r="B357" s="157"/>
      <c r="C357" s="97" t="s">
        <v>84</v>
      </c>
      <c r="D357" s="98">
        <v>310</v>
      </c>
      <c r="E357" s="167" t="s">
        <v>85</v>
      </c>
      <c r="F357" s="143" t="s">
        <v>84</v>
      </c>
      <c r="G357" s="175">
        <v>310</v>
      </c>
      <c r="H357" s="183">
        <f t="shared" si="116"/>
        <v>0</v>
      </c>
      <c r="I357" s="91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85"/>
      <c r="AB357" s="195"/>
      <c r="AC357" s="22" t="e">
        <f>SUM(#REF!+#REF!+#REF!+#REF!)+#REF!</f>
        <v>#REF!</v>
      </c>
      <c r="AD357" s="23" t="e">
        <f>SUM(#REF!+#REF!+#REF!+#REF!)+#REF!</f>
        <v>#REF!</v>
      </c>
    </row>
    <row r="358" spans="2:30" ht="18.75" customHeight="1">
      <c r="B358" s="157"/>
      <c r="C358" s="97" t="s">
        <v>111</v>
      </c>
      <c r="D358" s="98">
        <v>340</v>
      </c>
      <c r="E358" s="167" t="s">
        <v>162</v>
      </c>
      <c r="F358" s="143" t="s">
        <v>111</v>
      </c>
      <c r="G358" s="175">
        <v>340</v>
      </c>
      <c r="H358" s="183">
        <f t="shared" si="116"/>
        <v>0</v>
      </c>
      <c r="I358" s="91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85"/>
      <c r="AB358" s="195"/>
      <c r="AC358" s="22" t="e">
        <f>SUM(#REF!+#REF!+#REF!+#REF!)+#REF!</f>
        <v>#REF!</v>
      </c>
      <c r="AD358" s="23" t="e">
        <f>SUM(#REF!+#REF!+#REF!+#REF!)+#REF!</f>
        <v>#REF!</v>
      </c>
    </row>
    <row r="359" spans="2:30" ht="18.75" customHeight="1">
      <c r="B359" s="157"/>
      <c r="C359" s="97" t="s">
        <v>82</v>
      </c>
      <c r="D359" s="98">
        <v>340</v>
      </c>
      <c r="E359" s="167"/>
      <c r="F359" s="143"/>
      <c r="G359" s="175"/>
      <c r="H359" s="183"/>
      <c r="I359" s="91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85"/>
      <c r="AB359" s="195"/>
      <c r="AC359" s="22"/>
      <c r="AD359" s="23"/>
    </row>
    <row r="360" spans="2:30" s="17" customFormat="1" ht="18.75" customHeight="1">
      <c r="B360" s="158" t="s">
        <v>87</v>
      </c>
      <c r="C360" s="211" t="s">
        <v>21</v>
      </c>
      <c r="D360" s="134"/>
      <c r="E360" s="169" t="s">
        <v>86</v>
      </c>
      <c r="F360" s="147" t="s">
        <v>21</v>
      </c>
      <c r="G360" s="141"/>
      <c r="H360" s="183">
        <f aca="true" t="shared" si="121" ref="H360:H391">I360+J360+K360+L360+M360+N360+O360+P360+Q360+R360+S360+T360+V360+W360+X360+Y360+Z360+AA360+AB360</f>
        <v>120311.17</v>
      </c>
      <c r="I360" s="110">
        <f aca="true" t="shared" si="122" ref="I360:T360">SUM(I361:I366,I370:I377)</f>
        <v>0</v>
      </c>
      <c r="J360" s="86">
        <f t="shared" si="122"/>
        <v>0</v>
      </c>
      <c r="K360" s="86">
        <f t="shared" si="122"/>
        <v>0</v>
      </c>
      <c r="L360" s="86">
        <f t="shared" si="122"/>
        <v>0</v>
      </c>
      <c r="M360" s="86">
        <f t="shared" si="122"/>
        <v>0</v>
      </c>
      <c r="N360" s="86">
        <f t="shared" si="122"/>
        <v>0</v>
      </c>
      <c r="O360" s="86">
        <f t="shared" si="122"/>
        <v>0</v>
      </c>
      <c r="P360" s="86">
        <f t="shared" si="122"/>
        <v>0</v>
      </c>
      <c r="Q360" s="86">
        <f t="shared" si="122"/>
        <v>0</v>
      </c>
      <c r="R360" s="86">
        <f t="shared" si="122"/>
        <v>0</v>
      </c>
      <c r="S360" s="86">
        <f t="shared" si="122"/>
        <v>0</v>
      </c>
      <c r="T360" s="86">
        <f t="shared" si="122"/>
        <v>0</v>
      </c>
      <c r="U360" s="86">
        <f>SUM(U361:U366,U370:U377)</f>
        <v>0</v>
      </c>
      <c r="V360" s="86">
        <f aca="true" t="shared" si="123" ref="V360:AB360">SUM(V361:V366,V370:V377)</f>
        <v>0</v>
      </c>
      <c r="W360" s="86">
        <f t="shared" si="123"/>
        <v>0</v>
      </c>
      <c r="X360" s="86">
        <f t="shared" si="123"/>
        <v>0</v>
      </c>
      <c r="Y360" s="86">
        <f t="shared" si="123"/>
        <v>0</v>
      </c>
      <c r="Z360" s="86">
        <f t="shared" si="123"/>
        <v>0</v>
      </c>
      <c r="AA360" s="127">
        <f t="shared" si="123"/>
        <v>0</v>
      </c>
      <c r="AB360" s="183">
        <f t="shared" si="123"/>
        <v>120311.17</v>
      </c>
      <c r="AC360" s="24" t="e">
        <f>SUM(#REF!+#REF!+#REF!+#REF!)+#REF!</f>
        <v>#REF!</v>
      </c>
      <c r="AD360" s="25" t="e">
        <f>SUM(#REF!+#REF!+#REF!+#REF!)+#REF!</f>
        <v>#REF!</v>
      </c>
    </row>
    <row r="361" spans="2:30" ht="18.75" customHeight="1">
      <c r="B361" s="157"/>
      <c r="C361" s="97" t="s">
        <v>61</v>
      </c>
      <c r="D361" s="98">
        <v>211</v>
      </c>
      <c r="E361" s="167" t="s">
        <v>132</v>
      </c>
      <c r="F361" s="143" t="s">
        <v>61</v>
      </c>
      <c r="G361" s="175">
        <v>211</v>
      </c>
      <c r="H361" s="183">
        <f t="shared" si="121"/>
        <v>0</v>
      </c>
      <c r="I361" s="91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85"/>
      <c r="AB361" s="195"/>
      <c r="AC361" s="22" t="e">
        <f>SUM(#REF!+#REF!+#REF!+#REF!)+#REF!</f>
        <v>#REF!</v>
      </c>
      <c r="AD361" s="23" t="e">
        <f>SUM(#REF!+#REF!+#REF!+#REF!)+#REF!</f>
        <v>#REF!</v>
      </c>
    </row>
    <row r="362" spans="2:30" ht="18.75" customHeight="1">
      <c r="B362" s="157"/>
      <c r="C362" s="97" t="s">
        <v>63</v>
      </c>
      <c r="D362" s="98">
        <v>212</v>
      </c>
      <c r="E362" s="167" t="s">
        <v>133</v>
      </c>
      <c r="F362" s="143" t="s">
        <v>63</v>
      </c>
      <c r="G362" s="175">
        <v>212</v>
      </c>
      <c r="H362" s="183">
        <f t="shared" si="121"/>
        <v>0</v>
      </c>
      <c r="I362" s="91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85"/>
      <c r="AB362" s="195"/>
      <c r="AC362" s="22" t="e">
        <f>SUM(#REF!+#REF!+#REF!+#REF!)+#REF!</f>
        <v>#REF!</v>
      </c>
      <c r="AD362" s="23" t="e">
        <f>SUM(#REF!+#REF!+#REF!+#REF!)+#REF!</f>
        <v>#REF!</v>
      </c>
    </row>
    <row r="363" spans="2:30" ht="18.75" customHeight="1">
      <c r="B363" s="157"/>
      <c r="C363" s="97" t="s">
        <v>65</v>
      </c>
      <c r="D363" s="98">
        <v>213</v>
      </c>
      <c r="E363" s="167" t="s">
        <v>133</v>
      </c>
      <c r="F363" s="143" t="s">
        <v>65</v>
      </c>
      <c r="G363" s="175">
        <v>213</v>
      </c>
      <c r="H363" s="183">
        <f t="shared" si="121"/>
        <v>0</v>
      </c>
      <c r="I363" s="91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85"/>
      <c r="AB363" s="195"/>
      <c r="AC363" s="22" t="e">
        <f>SUM(#REF!+#REF!+#REF!+#REF!)+#REF!</f>
        <v>#REF!</v>
      </c>
      <c r="AD363" s="23" t="e">
        <f>SUM(#REF!+#REF!+#REF!+#REF!)+#REF!</f>
        <v>#REF!</v>
      </c>
    </row>
    <row r="364" spans="2:30" ht="18.75" customHeight="1">
      <c r="B364" s="157"/>
      <c r="C364" s="97" t="s">
        <v>67</v>
      </c>
      <c r="D364" s="98">
        <v>221</v>
      </c>
      <c r="E364" s="167" t="s">
        <v>134</v>
      </c>
      <c r="F364" s="143" t="s">
        <v>67</v>
      </c>
      <c r="G364" s="175">
        <v>221</v>
      </c>
      <c r="H364" s="183">
        <f t="shared" si="121"/>
        <v>0</v>
      </c>
      <c r="I364" s="91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85"/>
      <c r="AB364" s="195"/>
      <c r="AC364" s="22" t="e">
        <f>SUM(#REF!+#REF!+#REF!+#REF!)+#REF!</f>
        <v>#REF!</v>
      </c>
      <c r="AD364" s="23" t="e">
        <f>SUM(#REF!+#REF!+#REF!+#REF!)+#REF!</f>
        <v>#REF!</v>
      </c>
    </row>
    <row r="365" spans="2:30" ht="18.75" customHeight="1">
      <c r="B365" s="157"/>
      <c r="C365" s="97" t="s">
        <v>69</v>
      </c>
      <c r="D365" s="98">
        <v>222</v>
      </c>
      <c r="E365" s="167" t="s">
        <v>135</v>
      </c>
      <c r="F365" s="143" t="s">
        <v>69</v>
      </c>
      <c r="G365" s="175">
        <v>222</v>
      </c>
      <c r="H365" s="183">
        <f t="shared" si="121"/>
        <v>0</v>
      </c>
      <c r="I365" s="91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85"/>
      <c r="AB365" s="195"/>
      <c r="AC365" s="22" t="e">
        <f>SUM(#REF!+#REF!+#REF!+#REF!)+#REF!</f>
        <v>#REF!</v>
      </c>
      <c r="AD365" s="23" t="e">
        <f>SUM(#REF!+#REF!+#REF!+#REF!)+#REF!</f>
        <v>#REF!</v>
      </c>
    </row>
    <row r="366" spans="2:30" ht="18.75" customHeight="1">
      <c r="B366" s="157"/>
      <c r="C366" s="97" t="s">
        <v>131</v>
      </c>
      <c r="D366" s="98">
        <v>223</v>
      </c>
      <c r="E366" s="167" t="s">
        <v>136</v>
      </c>
      <c r="F366" s="143" t="s">
        <v>131</v>
      </c>
      <c r="G366" s="175">
        <v>223</v>
      </c>
      <c r="H366" s="183">
        <f t="shared" si="121"/>
        <v>0</v>
      </c>
      <c r="I366" s="91">
        <f aca="true" t="shared" si="124" ref="I366:T366">SUM(I367:I369)</f>
        <v>0</v>
      </c>
      <c r="J366" s="100">
        <f t="shared" si="124"/>
        <v>0</v>
      </c>
      <c r="K366" s="100">
        <f t="shared" si="124"/>
        <v>0</v>
      </c>
      <c r="L366" s="100">
        <f t="shared" si="124"/>
        <v>0</v>
      </c>
      <c r="M366" s="100">
        <f t="shared" si="124"/>
        <v>0</v>
      </c>
      <c r="N366" s="100">
        <f t="shared" si="124"/>
        <v>0</v>
      </c>
      <c r="O366" s="100">
        <f t="shared" si="124"/>
        <v>0</v>
      </c>
      <c r="P366" s="100">
        <f t="shared" si="124"/>
        <v>0</v>
      </c>
      <c r="Q366" s="100">
        <f t="shared" si="124"/>
        <v>0</v>
      </c>
      <c r="R366" s="100">
        <f t="shared" si="124"/>
        <v>0</v>
      </c>
      <c r="S366" s="100">
        <f t="shared" si="124"/>
        <v>0</v>
      </c>
      <c r="T366" s="100">
        <f t="shared" si="124"/>
        <v>0</v>
      </c>
      <c r="U366" s="100">
        <f>SUM(U367:U369)</f>
        <v>0</v>
      </c>
      <c r="V366" s="100">
        <f aca="true" t="shared" si="125" ref="V366:AA366">SUM(V367:V369)</f>
        <v>0</v>
      </c>
      <c r="W366" s="100">
        <f t="shared" si="125"/>
        <v>0</v>
      </c>
      <c r="X366" s="100">
        <f t="shared" si="125"/>
        <v>0</v>
      </c>
      <c r="Y366" s="100">
        <f t="shared" si="125"/>
        <v>0</v>
      </c>
      <c r="Z366" s="100">
        <f t="shared" si="125"/>
        <v>0</v>
      </c>
      <c r="AA366" s="185">
        <f t="shared" si="125"/>
        <v>0</v>
      </c>
      <c r="AB366" s="195">
        <f>AB367+AB368+AB369</f>
        <v>0</v>
      </c>
      <c r="AC366" s="22" t="e">
        <f>SUM(#REF!+#REF!+#REF!+#REF!)+#REF!</f>
        <v>#REF!</v>
      </c>
      <c r="AD366" s="23" t="e">
        <f>SUM(#REF!+#REF!+#REF!+#REF!)+#REF!</f>
        <v>#REF!</v>
      </c>
    </row>
    <row r="367" spans="2:30" ht="18.75" customHeight="1">
      <c r="B367" s="157"/>
      <c r="C367" s="97" t="s">
        <v>47</v>
      </c>
      <c r="D367" s="98">
        <v>223</v>
      </c>
      <c r="E367" s="167"/>
      <c r="F367" s="143" t="s">
        <v>47</v>
      </c>
      <c r="G367" s="175">
        <v>223</v>
      </c>
      <c r="H367" s="183">
        <f t="shared" si="121"/>
        <v>0</v>
      </c>
      <c r="I367" s="91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85"/>
      <c r="AB367" s="195"/>
      <c r="AC367" s="22" t="e">
        <f>SUM(#REF!+#REF!+#REF!+#REF!)+#REF!</f>
        <v>#REF!</v>
      </c>
      <c r="AD367" s="23" t="e">
        <f>SUM(#REF!+#REF!+#REF!+#REF!)+#REF!</f>
        <v>#REF!</v>
      </c>
    </row>
    <row r="368" spans="2:30" ht="18.75" customHeight="1">
      <c r="B368" s="157"/>
      <c r="C368" s="97" t="s">
        <v>48</v>
      </c>
      <c r="D368" s="98">
        <v>223</v>
      </c>
      <c r="E368" s="167"/>
      <c r="F368" s="143" t="s">
        <v>48</v>
      </c>
      <c r="G368" s="175">
        <v>223</v>
      </c>
      <c r="H368" s="183">
        <f t="shared" si="121"/>
        <v>0</v>
      </c>
      <c r="I368" s="91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85"/>
      <c r="AB368" s="195"/>
      <c r="AC368" s="22" t="e">
        <f>SUM(#REF!+#REF!+#REF!+#REF!)+#REF!</f>
        <v>#REF!</v>
      </c>
      <c r="AD368" s="23" t="e">
        <f>SUM(#REF!+#REF!+#REF!+#REF!)+#REF!</f>
        <v>#REF!</v>
      </c>
    </row>
    <row r="369" spans="2:30" ht="18.75" customHeight="1">
      <c r="B369" s="157"/>
      <c r="C369" s="97" t="s">
        <v>49</v>
      </c>
      <c r="D369" s="98">
        <v>223</v>
      </c>
      <c r="E369" s="167"/>
      <c r="F369" s="143" t="s">
        <v>49</v>
      </c>
      <c r="G369" s="175">
        <v>223</v>
      </c>
      <c r="H369" s="183">
        <f t="shared" si="121"/>
        <v>0</v>
      </c>
      <c r="I369" s="91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85"/>
      <c r="AB369" s="195"/>
      <c r="AC369" s="22" t="e">
        <f>SUM(#REF!+#REF!+#REF!+#REF!)+#REF!</f>
        <v>#REF!</v>
      </c>
      <c r="AD369" s="23" t="e">
        <f>SUM(#REF!+#REF!+#REF!+#REF!)+#REF!</f>
        <v>#REF!</v>
      </c>
    </row>
    <row r="370" spans="2:30" ht="18.75" customHeight="1">
      <c r="B370" s="157"/>
      <c r="C370" s="97" t="s">
        <v>73</v>
      </c>
      <c r="D370" s="98">
        <v>224</v>
      </c>
      <c r="E370" s="167" t="s">
        <v>137</v>
      </c>
      <c r="F370" s="143" t="s">
        <v>73</v>
      </c>
      <c r="G370" s="175">
        <v>224</v>
      </c>
      <c r="H370" s="183">
        <f t="shared" si="121"/>
        <v>0</v>
      </c>
      <c r="I370" s="91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85"/>
      <c r="AB370" s="195"/>
      <c r="AC370" s="22" t="e">
        <f>SUM(#REF!+#REF!+#REF!+#REF!)+#REF!</f>
        <v>#REF!</v>
      </c>
      <c r="AD370" s="23" t="e">
        <f>SUM(#REF!+#REF!+#REF!+#REF!)+#REF!</f>
        <v>#REF!</v>
      </c>
    </row>
    <row r="371" spans="2:30" ht="18.75" customHeight="1">
      <c r="B371" s="157"/>
      <c r="C371" s="97" t="s">
        <v>75</v>
      </c>
      <c r="D371" s="98">
        <v>225</v>
      </c>
      <c r="E371" s="167" t="s">
        <v>138</v>
      </c>
      <c r="F371" s="143" t="s">
        <v>75</v>
      </c>
      <c r="G371" s="175">
        <v>225</v>
      </c>
      <c r="H371" s="183">
        <f t="shared" si="121"/>
        <v>0</v>
      </c>
      <c r="I371" s="91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85"/>
      <c r="AB371" s="195"/>
      <c r="AC371" s="22" t="e">
        <f>SUM(#REF!+#REF!+#REF!+#REF!)+#REF!</f>
        <v>#REF!</v>
      </c>
      <c r="AD371" s="23" t="e">
        <f>SUM(#REF!+#REF!+#REF!+#REF!)+#REF!</f>
        <v>#REF!</v>
      </c>
    </row>
    <row r="372" spans="2:30" ht="18.75" customHeight="1">
      <c r="B372" s="157"/>
      <c r="C372" s="97" t="s">
        <v>77</v>
      </c>
      <c r="D372" s="98">
        <v>225</v>
      </c>
      <c r="E372" s="167" t="s">
        <v>139</v>
      </c>
      <c r="F372" s="143" t="s">
        <v>77</v>
      </c>
      <c r="G372" s="175">
        <v>225</v>
      </c>
      <c r="H372" s="183">
        <f t="shared" si="121"/>
        <v>0</v>
      </c>
      <c r="I372" s="91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85"/>
      <c r="AB372" s="195"/>
      <c r="AC372" s="22" t="e">
        <f>SUM(#REF!+#REF!+#REF!+#REF!)+#REF!</f>
        <v>#REF!</v>
      </c>
      <c r="AD372" s="23" t="e">
        <f>SUM(#REF!+#REF!+#REF!+#REF!)+#REF!</f>
        <v>#REF!</v>
      </c>
    </row>
    <row r="373" spans="2:30" ht="18.75" customHeight="1">
      <c r="B373" s="157"/>
      <c r="C373" s="97" t="s">
        <v>161</v>
      </c>
      <c r="D373" s="98">
        <v>225</v>
      </c>
      <c r="E373" s="167" t="s">
        <v>140</v>
      </c>
      <c r="F373" s="143" t="s">
        <v>161</v>
      </c>
      <c r="G373" s="175">
        <v>225</v>
      </c>
      <c r="H373" s="183">
        <f t="shared" si="121"/>
        <v>0</v>
      </c>
      <c r="I373" s="91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85"/>
      <c r="AB373" s="195"/>
      <c r="AC373" s="22" t="e">
        <f>SUM(#REF!+#REF!+#REF!+#REF!)+#REF!</f>
        <v>#REF!</v>
      </c>
      <c r="AD373" s="23" t="e">
        <f>SUM(#REF!+#REF!+#REF!+#REF!)+#REF!</f>
        <v>#REF!</v>
      </c>
    </row>
    <row r="374" spans="2:30" ht="18.75" customHeight="1">
      <c r="B374" s="157"/>
      <c r="C374" s="97" t="s">
        <v>80</v>
      </c>
      <c r="D374" s="98">
        <v>226</v>
      </c>
      <c r="E374" s="167" t="s">
        <v>141</v>
      </c>
      <c r="F374" s="143" t="s">
        <v>80</v>
      </c>
      <c r="G374" s="175">
        <v>226</v>
      </c>
      <c r="H374" s="183">
        <f t="shared" si="121"/>
        <v>0</v>
      </c>
      <c r="I374" s="91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85"/>
      <c r="AB374" s="195"/>
      <c r="AC374" s="22" t="e">
        <f>SUM(#REF!+#REF!+#REF!+#REF!)+#REF!</f>
        <v>#REF!</v>
      </c>
      <c r="AD374" s="23" t="e">
        <f>SUM(#REF!+#REF!+#REF!+#REF!)+#REF!</f>
        <v>#REF!</v>
      </c>
    </row>
    <row r="375" spans="2:30" ht="18.75" customHeight="1">
      <c r="B375" s="157"/>
      <c r="C375" s="97" t="s">
        <v>129</v>
      </c>
      <c r="D375" s="98">
        <v>290</v>
      </c>
      <c r="E375" s="167" t="s">
        <v>142</v>
      </c>
      <c r="F375" s="143" t="s">
        <v>129</v>
      </c>
      <c r="G375" s="175">
        <v>290</v>
      </c>
      <c r="H375" s="183">
        <f t="shared" si="121"/>
        <v>600.17</v>
      </c>
      <c r="I375" s="91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85"/>
      <c r="AB375" s="195">
        <v>600.17</v>
      </c>
      <c r="AC375" s="22" t="e">
        <f>SUM(#REF!+#REF!+#REF!+#REF!)+#REF!</f>
        <v>#REF!</v>
      </c>
      <c r="AD375" s="23" t="e">
        <f>SUM(#REF!+#REF!+#REF!+#REF!)+#REF!</f>
        <v>#REF!</v>
      </c>
    </row>
    <row r="376" spans="2:30" ht="18.75" customHeight="1">
      <c r="B376" s="157"/>
      <c r="C376" s="97" t="s">
        <v>84</v>
      </c>
      <c r="D376" s="98">
        <v>310</v>
      </c>
      <c r="E376" s="167" t="s">
        <v>143</v>
      </c>
      <c r="F376" s="143" t="s">
        <v>84</v>
      </c>
      <c r="G376" s="175">
        <v>310</v>
      </c>
      <c r="H376" s="183">
        <f t="shared" si="121"/>
        <v>110360</v>
      </c>
      <c r="I376" s="91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85"/>
      <c r="AB376" s="195">
        <v>110360</v>
      </c>
      <c r="AC376" s="22" t="e">
        <f>SUM(#REF!+#REF!+#REF!+#REF!)+#REF!</f>
        <v>#REF!</v>
      </c>
      <c r="AD376" s="23" t="e">
        <f>SUM(#REF!+#REF!+#REF!+#REF!)+#REF!</f>
        <v>#REF!</v>
      </c>
    </row>
    <row r="377" spans="2:30" ht="18.75" customHeight="1">
      <c r="B377" s="157"/>
      <c r="C377" s="97" t="s">
        <v>130</v>
      </c>
      <c r="D377" s="98">
        <v>340</v>
      </c>
      <c r="E377" s="167" t="s">
        <v>144</v>
      </c>
      <c r="F377" s="143" t="s">
        <v>130</v>
      </c>
      <c r="G377" s="175">
        <v>340</v>
      </c>
      <c r="H377" s="183">
        <f t="shared" si="121"/>
        <v>9351</v>
      </c>
      <c r="I377" s="91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85"/>
      <c r="AB377" s="195">
        <v>9351</v>
      </c>
      <c r="AC377" s="22" t="e">
        <f>SUM(#REF!+#REF!+#REF!+#REF!)+#REF!</f>
        <v>#REF!</v>
      </c>
      <c r="AD377" s="23" t="e">
        <f>SUM(#REF!+#REF!+#REF!+#REF!)+#REF!</f>
        <v>#REF!</v>
      </c>
    </row>
    <row r="378" spans="2:30" s="31" customFormat="1" ht="17.25">
      <c r="B378" s="84" t="s">
        <v>96</v>
      </c>
      <c r="C378" s="211" t="s">
        <v>22</v>
      </c>
      <c r="D378" s="134"/>
      <c r="E378" s="168" t="s">
        <v>87</v>
      </c>
      <c r="F378" s="147" t="s">
        <v>22</v>
      </c>
      <c r="G378" s="141"/>
      <c r="H378" s="183">
        <f t="shared" si="121"/>
        <v>0</v>
      </c>
      <c r="I378" s="179">
        <f aca="true" t="shared" si="126" ref="I378:T378">SUM(I379:I384,I388:I396)</f>
        <v>0</v>
      </c>
      <c r="J378" s="153">
        <f t="shared" si="126"/>
        <v>0</v>
      </c>
      <c r="K378" s="153">
        <f t="shared" si="126"/>
        <v>0</v>
      </c>
      <c r="L378" s="153">
        <f t="shared" si="126"/>
        <v>0</v>
      </c>
      <c r="M378" s="153">
        <f t="shared" si="126"/>
        <v>0</v>
      </c>
      <c r="N378" s="153">
        <f t="shared" si="126"/>
        <v>0</v>
      </c>
      <c r="O378" s="153">
        <f t="shared" si="126"/>
        <v>0</v>
      </c>
      <c r="P378" s="153">
        <f t="shared" si="126"/>
        <v>0</v>
      </c>
      <c r="Q378" s="153">
        <f t="shared" si="126"/>
        <v>0</v>
      </c>
      <c r="R378" s="153">
        <f t="shared" si="126"/>
        <v>0</v>
      </c>
      <c r="S378" s="153">
        <f t="shared" si="126"/>
        <v>0</v>
      </c>
      <c r="T378" s="153">
        <f t="shared" si="126"/>
        <v>0</v>
      </c>
      <c r="U378" s="153">
        <f>SUM(U379:U384,U388:U396)</f>
        <v>0</v>
      </c>
      <c r="V378" s="153">
        <f aca="true" t="shared" si="127" ref="V378:AB378">SUM(V379:V384,V388:V396)</f>
        <v>0</v>
      </c>
      <c r="W378" s="153">
        <f t="shared" si="127"/>
        <v>0</v>
      </c>
      <c r="X378" s="153">
        <f t="shared" si="127"/>
        <v>0</v>
      </c>
      <c r="Y378" s="153">
        <f t="shared" si="127"/>
        <v>0</v>
      </c>
      <c r="Z378" s="153">
        <f t="shared" si="127"/>
        <v>0</v>
      </c>
      <c r="AA378" s="188">
        <f t="shared" si="127"/>
        <v>0</v>
      </c>
      <c r="AB378" s="192">
        <f t="shared" si="127"/>
        <v>0</v>
      </c>
      <c r="AC378" s="29" t="e">
        <f>SUM(#REF!+#REF!+#REF!+#REF!)+#REF!</f>
        <v>#REF!</v>
      </c>
      <c r="AD378" s="25" t="e">
        <f>SUM(#REF!+#REF!+#REF!+#REF!)+#REF!</f>
        <v>#REF!</v>
      </c>
    </row>
    <row r="379" spans="2:30" ht="17.25">
      <c r="B379" s="157"/>
      <c r="C379" s="97" t="s">
        <v>61</v>
      </c>
      <c r="D379" s="98">
        <v>211</v>
      </c>
      <c r="E379" s="167" t="s">
        <v>88</v>
      </c>
      <c r="F379" s="143" t="s">
        <v>61</v>
      </c>
      <c r="G379" s="175">
        <v>211</v>
      </c>
      <c r="H379" s="183">
        <f t="shared" si="121"/>
        <v>0</v>
      </c>
      <c r="I379" s="91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85"/>
      <c r="AB379" s="195"/>
      <c r="AC379" s="22" t="e">
        <f>SUM(#REF!+#REF!+#REF!+#REF!)+#REF!</f>
        <v>#REF!</v>
      </c>
      <c r="AD379" s="23" t="e">
        <f>SUM(#REF!+#REF!+#REF!+#REF!)+#REF!</f>
        <v>#REF!</v>
      </c>
    </row>
    <row r="380" spans="2:30" ht="17.25">
      <c r="B380" s="157"/>
      <c r="C380" s="97" t="s">
        <v>63</v>
      </c>
      <c r="D380" s="98">
        <v>212</v>
      </c>
      <c r="E380" s="167" t="s">
        <v>89</v>
      </c>
      <c r="F380" s="143" t="s">
        <v>63</v>
      </c>
      <c r="G380" s="175">
        <v>212</v>
      </c>
      <c r="H380" s="183">
        <f t="shared" si="121"/>
        <v>0</v>
      </c>
      <c r="I380" s="91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85"/>
      <c r="AB380" s="195"/>
      <c r="AC380" s="22" t="e">
        <f>SUM(#REF!+#REF!+#REF!+#REF!)+#REF!</f>
        <v>#REF!</v>
      </c>
      <c r="AD380" s="23" t="e">
        <f>SUM(#REF!+#REF!+#REF!+#REF!)+#REF!</f>
        <v>#REF!</v>
      </c>
    </row>
    <row r="381" spans="2:30" ht="17.25">
      <c r="B381" s="157"/>
      <c r="C381" s="97" t="s">
        <v>65</v>
      </c>
      <c r="D381" s="98">
        <v>213</v>
      </c>
      <c r="E381" s="167" t="s">
        <v>90</v>
      </c>
      <c r="F381" s="143" t="s">
        <v>65</v>
      </c>
      <c r="G381" s="175">
        <v>213</v>
      </c>
      <c r="H381" s="183">
        <f t="shared" si="121"/>
        <v>0</v>
      </c>
      <c r="I381" s="91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85"/>
      <c r="AB381" s="195"/>
      <c r="AC381" s="22" t="e">
        <f>SUM(#REF!+#REF!+#REF!+#REF!)+#REF!</f>
        <v>#REF!</v>
      </c>
      <c r="AD381" s="23" t="e">
        <f>SUM(#REF!+#REF!+#REF!+#REF!)+#REF!</f>
        <v>#REF!</v>
      </c>
    </row>
    <row r="382" spans="2:30" ht="17.25">
      <c r="B382" s="157"/>
      <c r="C382" s="97" t="s">
        <v>67</v>
      </c>
      <c r="D382" s="98">
        <v>221</v>
      </c>
      <c r="E382" s="167" t="s">
        <v>88</v>
      </c>
      <c r="F382" s="143" t="s">
        <v>67</v>
      </c>
      <c r="G382" s="175">
        <v>221</v>
      </c>
      <c r="H382" s="183">
        <f t="shared" si="121"/>
        <v>0</v>
      </c>
      <c r="I382" s="91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85"/>
      <c r="AB382" s="195"/>
      <c r="AC382" s="22" t="e">
        <f>SUM(#REF!+#REF!+#REF!+#REF!)+#REF!</f>
        <v>#REF!</v>
      </c>
      <c r="AD382" s="23" t="e">
        <f>SUM(#REF!+#REF!+#REF!+#REF!)+#REF!</f>
        <v>#REF!</v>
      </c>
    </row>
    <row r="383" spans="2:30" ht="17.25">
      <c r="B383" s="157"/>
      <c r="C383" s="97" t="s">
        <v>69</v>
      </c>
      <c r="D383" s="98">
        <v>222</v>
      </c>
      <c r="E383" s="167" t="s">
        <v>92</v>
      </c>
      <c r="F383" s="143" t="s">
        <v>69</v>
      </c>
      <c r="G383" s="175">
        <v>222</v>
      </c>
      <c r="H383" s="183">
        <f t="shared" si="121"/>
        <v>0</v>
      </c>
      <c r="I383" s="91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85"/>
      <c r="AB383" s="195"/>
      <c r="AC383" s="22" t="e">
        <f>SUM(#REF!+#REF!+#REF!+#REF!)+#REF!</f>
        <v>#REF!</v>
      </c>
      <c r="AD383" s="23" t="e">
        <f>SUM(#REF!+#REF!+#REF!+#REF!)+#REF!</f>
        <v>#REF!</v>
      </c>
    </row>
    <row r="384" spans="2:30" ht="17.25">
      <c r="B384" s="157"/>
      <c r="C384" s="97" t="s">
        <v>131</v>
      </c>
      <c r="D384" s="98">
        <v>223</v>
      </c>
      <c r="E384" s="167" t="s">
        <v>93</v>
      </c>
      <c r="F384" s="143" t="s">
        <v>131</v>
      </c>
      <c r="G384" s="175">
        <v>223</v>
      </c>
      <c r="H384" s="183">
        <f t="shared" si="121"/>
        <v>0</v>
      </c>
      <c r="I384" s="91">
        <f aca="true" t="shared" si="128" ref="I384:T384">SUM(I385:I387)</f>
        <v>0</v>
      </c>
      <c r="J384" s="100">
        <f t="shared" si="128"/>
        <v>0</v>
      </c>
      <c r="K384" s="100">
        <f t="shared" si="128"/>
        <v>0</v>
      </c>
      <c r="L384" s="100">
        <f t="shared" si="128"/>
        <v>0</v>
      </c>
      <c r="M384" s="100">
        <f t="shared" si="128"/>
        <v>0</v>
      </c>
      <c r="N384" s="100">
        <f t="shared" si="128"/>
        <v>0</v>
      </c>
      <c r="O384" s="100">
        <f t="shared" si="128"/>
        <v>0</v>
      </c>
      <c r="P384" s="100">
        <f t="shared" si="128"/>
        <v>0</v>
      </c>
      <c r="Q384" s="100">
        <f t="shared" si="128"/>
        <v>0</v>
      </c>
      <c r="R384" s="100">
        <f t="shared" si="128"/>
        <v>0</v>
      </c>
      <c r="S384" s="100">
        <f t="shared" si="128"/>
        <v>0</v>
      </c>
      <c r="T384" s="100">
        <f t="shared" si="128"/>
        <v>0</v>
      </c>
      <c r="U384" s="100">
        <f>SUM(U385:U387)</f>
        <v>0</v>
      </c>
      <c r="V384" s="100">
        <f aca="true" t="shared" si="129" ref="V384:AA384">SUM(V385:V387)</f>
        <v>0</v>
      </c>
      <c r="W384" s="100">
        <f t="shared" si="129"/>
        <v>0</v>
      </c>
      <c r="X384" s="100">
        <f t="shared" si="129"/>
        <v>0</v>
      </c>
      <c r="Y384" s="100">
        <f t="shared" si="129"/>
        <v>0</v>
      </c>
      <c r="Z384" s="100">
        <f t="shared" si="129"/>
        <v>0</v>
      </c>
      <c r="AA384" s="185">
        <f t="shared" si="129"/>
        <v>0</v>
      </c>
      <c r="AB384" s="195"/>
      <c r="AC384" s="22" t="e">
        <f>SUM(#REF!+#REF!+#REF!+#REF!)+#REF!</f>
        <v>#REF!</v>
      </c>
      <c r="AD384" s="23" t="e">
        <f>SUM(#REF!+#REF!+#REF!+#REF!)+#REF!</f>
        <v>#REF!</v>
      </c>
    </row>
    <row r="385" spans="2:30" ht="17.25">
      <c r="B385" s="157"/>
      <c r="C385" s="97" t="s">
        <v>47</v>
      </c>
      <c r="D385" s="98">
        <v>223</v>
      </c>
      <c r="E385" s="167"/>
      <c r="F385" s="143" t="s">
        <v>47</v>
      </c>
      <c r="G385" s="175">
        <v>223</v>
      </c>
      <c r="H385" s="183">
        <f t="shared" si="121"/>
        <v>0</v>
      </c>
      <c r="I385" s="91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86"/>
      <c r="V385" s="100"/>
      <c r="W385" s="100"/>
      <c r="X385" s="100"/>
      <c r="Y385" s="100"/>
      <c r="Z385" s="100"/>
      <c r="AA385" s="185"/>
      <c r="AB385" s="195"/>
      <c r="AC385" s="22" t="e">
        <f>SUM(#REF!+#REF!+#REF!+#REF!)+#REF!</f>
        <v>#REF!</v>
      </c>
      <c r="AD385" s="23" t="e">
        <f>SUM(#REF!+#REF!+#REF!+#REF!)+#REF!</f>
        <v>#REF!</v>
      </c>
    </row>
    <row r="386" spans="2:30" ht="17.25">
      <c r="B386" s="157"/>
      <c r="C386" s="97" t="s">
        <v>48</v>
      </c>
      <c r="D386" s="98">
        <v>223</v>
      </c>
      <c r="E386" s="167"/>
      <c r="F386" s="143" t="s">
        <v>48</v>
      </c>
      <c r="G386" s="175">
        <v>223</v>
      </c>
      <c r="H386" s="183">
        <f t="shared" si="121"/>
        <v>0</v>
      </c>
      <c r="I386" s="91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86"/>
      <c r="V386" s="100"/>
      <c r="W386" s="100"/>
      <c r="X386" s="100"/>
      <c r="Y386" s="100"/>
      <c r="Z386" s="100"/>
      <c r="AA386" s="185"/>
      <c r="AB386" s="195"/>
      <c r="AC386" s="22" t="e">
        <f>SUM(#REF!+#REF!+#REF!+#REF!)+#REF!</f>
        <v>#REF!</v>
      </c>
      <c r="AD386" s="23" t="e">
        <f>SUM(#REF!+#REF!+#REF!+#REF!)+#REF!</f>
        <v>#REF!</v>
      </c>
    </row>
    <row r="387" spans="2:30" ht="17.25">
      <c r="B387" s="157"/>
      <c r="C387" s="97" t="s">
        <v>49</v>
      </c>
      <c r="D387" s="98">
        <v>223</v>
      </c>
      <c r="E387" s="167"/>
      <c r="F387" s="143" t="s">
        <v>49</v>
      </c>
      <c r="G387" s="175">
        <v>223</v>
      </c>
      <c r="H387" s="183">
        <f t="shared" si="121"/>
        <v>0</v>
      </c>
      <c r="I387" s="91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86"/>
      <c r="V387" s="100"/>
      <c r="W387" s="100"/>
      <c r="X387" s="100"/>
      <c r="Y387" s="100"/>
      <c r="Z387" s="100"/>
      <c r="AA387" s="185"/>
      <c r="AB387" s="195"/>
      <c r="AC387" s="22" t="e">
        <f>SUM(#REF!+#REF!+#REF!+#REF!)+#REF!</f>
        <v>#REF!</v>
      </c>
      <c r="AD387" s="23" t="e">
        <f>SUM(#REF!+#REF!+#REF!+#REF!)+#REF!</f>
        <v>#REF!</v>
      </c>
    </row>
    <row r="388" spans="2:30" ht="17.25">
      <c r="B388" s="157"/>
      <c r="C388" s="97" t="s">
        <v>73</v>
      </c>
      <c r="D388" s="98">
        <v>224</v>
      </c>
      <c r="E388" s="167" t="s">
        <v>94</v>
      </c>
      <c r="F388" s="143" t="s">
        <v>73</v>
      </c>
      <c r="G388" s="175">
        <v>224</v>
      </c>
      <c r="H388" s="183">
        <f t="shared" si="121"/>
        <v>0</v>
      </c>
      <c r="I388" s="91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86"/>
      <c r="V388" s="100"/>
      <c r="W388" s="100"/>
      <c r="X388" s="100"/>
      <c r="Y388" s="100"/>
      <c r="Z388" s="100"/>
      <c r="AA388" s="185"/>
      <c r="AB388" s="195"/>
      <c r="AC388" s="22" t="e">
        <f>SUM(#REF!+#REF!+#REF!+#REF!)+#REF!</f>
        <v>#REF!</v>
      </c>
      <c r="AD388" s="23" t="e">
        <f>SUM(#REF!+#REF!+#REF!+#REF!)+#REF!</f>
        <v>#REF!</v>
      </c>
    </row>
    <row r="389" spans="2:30" ht="17.25">
      <c r="B389" s="157"/>
      <c r="C389" s="97" t="s">
        <v>75</v>
      </c>
      <c r="D389" s="98">
        <v>225</v>
      </c>
      <c r="E389" s="167" t="s">
        <v>95</v>
      </c>
      <c r="F389" s="143" t="s">
        <v>75</v>
      </c>
      <c r="G389" s="175">
        <v>225</v>
      </c>
      <c r="H389" s="183">
        <f t="shared" si="121"/>
        <v>0</v>
      </c>
      <c r="I389" s="91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86"/>
      <c r="V389" s="100"/>
      <c r="W389" s="100"/>
      <c r="X389" s="100"/>
      <c r="Y389" s="100"/>
      <c r="Z389" s="100"/>
      <c r="AA389" s="185"/>
      <c r="AB389" s="195"/>
      <c r="AC389" s="22" t="e">
        <f>SUM(#REF!+#REF!+#REF!+#REF!)+#REF!</f>
        <v>#REF!</v>
      </c>
      <c r="AD389" s="23" t="e">
        <f>SUM(#REF!+#REF!+#REF!+#REF!)+#REF!</f>
        <v>#REF!</v>
      </c>
    </row>
    <row r="390" spans="2:30" ht="17.25">
      <c r="B390" s="157"/>
      <c r="C390" s="97" t="s">
        <v>77</v>
      </c>
      <c r="D390" s="98">
        <v>225</v>
      </c>
      <c r="E390" s="167" t="s">
        <v>89</v>
      </c>
      <c r="F390" s="143" t="s">
        <v>77</v>
      </c>
      <c r="G390" s="175">
        <v>225</v>
      </c>
      <c r="H390" s="183">
        <f t="shared" si="121"/>
        <v>0</v>
      </c>
      <c r="I390" s="91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86"/>
      <c r="V390" s="100"/>
      <c r="W390" s="100"/>
      <c r="X390" s="100"/>
      <c r="Y390" s="100"/>
      <c r="Z390" s="100"/>
      <c r="AA390" s="185"/>
      <c r="AB390" s="195"/>
      <c r="AC390" s="22" t="e">
        <f>SUM(#REF!+#REF!+#REF!+#REF!)+#REF!</f>
        <v>#REF!</v>
      </c>
      <c r="AD390" s="23" t="e">
        <f>SUM(#REF!+#REF!+#REF!+#REF!)+#REF!</f>
        <v>#REF!</v>
      </c>
    </row>
    <row r="391" spans="2:30" ht="17.25">
      <c r="B391" s="157"/>
      <c r="C391" s="97" t="s">
        <v>161</v>
      </c>
      <c r="D391" s="98">
        <v>225</v>
      </c>
      <c r="E391" s="167" t="s">
        <v>90</v>
      </c>
      <c r="F391" s="143" t="s">
        <v>161</v>
      </c>
      <c r="G391" s="175">
        <v>225</v>
      </c>
      <c r="H391" s="183">
        <f t="shared" si="121"/>
        <v>0</v>
      </c>
      <c r="I391" s="91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86"/>
      <c r="V391" s="100"/>
      <c r="W391" s="100"/>
      <c r="X391" s="100"/>
      <c r="Y391" s="100"/>
      <c r="Z391" s="100"/>
      <c r="AA391" s="185"/>
      <c r="AB391" s="195"/>
      <c r="AC391" s="22" t="e">
        <f>SUM(#REF!+#REF!+#REF!+#REF!)+#REF!</f>
        <v>#REF!</v>
      </c>
      <c r="AD391" s="23" t="e">
        <f>SUM(#REF!+#REF!+#REF!+#REF!)+#REF!</f>
        <v>#REF!</v>
      </c>
    </row>
    <row r="392" spans="2:30" ht="17.25">
      <c r="B392" s="157"/>
      <c r="C392" s="97" t="s">
        <v>80</v>
      </c>
      <c r="D392" s="98">
        <v>226</v>
      </c>
      <c r="E392" s="167" t="s">
        <v>91</v>
      </c>
      <c r="F392" s="143" t="s">
        <v>80</v>
      </c>
      <c r="G392" s="175">
        <v>226</v>
      </c>
      <c r="H392" s="183">
        <f aca="true" t="shared" si="130" ref="H392:H415">I392+J392+K392+L392+M392+N392+O392+P392+Q392+R392+S392+T392+V392+W392+X392+Y392+Z392+AA392+AB392</f>
        <v>0</v>
      </c>
      <c r="I392" s="91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86"/>
      <c r="V392" s="100"/>
      <c r="W392" s="100"/>
      <c r="X392" s="100"/>
      <c r="Y392" s="100"/>
      <c r="Z392" s="100"/>
      <c r="AA392" s="185"/>
      <c r="AB392" s="195"/>
      <c r="AC392" s="22" t="e">
        <f>SUM(#REF!+#REF!+#REF!+#REF!)+#REF!</f>
        <v>#REF!</v>
      </c>
      <c r="AD392" s="23" t="e">
        <f>SUM(#REF!+#REF!+#REF!+#REF!)+#REF!</f>
        <v>#REF!</v>
      </c>
    </row>
    <row r="393" spans="2:30" ht="17.25">
      <c r="B393" s="157"/>
      <c r="C393" s="97" t="s">
        <v>82</v>
      </c>
      <c r="D393" s="98">
        <v>226</v>
      </c>
      <c r="E393" s="167" t="s">
        <v>95</v>
      </c>
      <c r="F393" s="143" t="s">
        <v>82</v>
      </c>
      <c r="G393" s="175">
        <v>226</v>
      </c>
      <c r="H393" s="183">
        <f t="shared" si="130"/>
        <v>0</v>
      </c>
      <c r="I393" s="91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86"/>
      <c r="V393" s="100"/>
      <c r="W393" s="100"/>
      <c r="X393" s="100"/>
      <c r="Y393" s="100"/>
      <c r="Z393" s="100"/>
      <c r="AA393" s="185"/>
      <c r="AB393" s="195"/>
      <c r="AC393" s="22" t="e">
        <f>SUM(#REF!+#REF!+#REF!+#REF!)+#REF!</f>
        <v>#REF!</v>
      </c>
      <c r="AD393" s="23" t="e">
        <f>SUM(#REF!+#REF!+#REF!+#REF!)+#REF!</f>
        <v>#REF!</v>
      </c>
    </row>
    <row r="394" spans="2:30" ht="17.25">
      <c r="B394" s="157"/>
      <c r="C394" s="97" t="s">
        <v>129</v>
      </c>
      <c r="D394" s="98">
        <v>290</v>
      </c>
      <c r="E394" s="167" t="s">
        <v>92</v>
      </c>
      <c r="F394" s="143" t="s">
        <v>129</v>
      </c>
      <c r="G394" s="175">
        <v>290</v>
      </c>
      <c r="H394" s="183">
        <f t="shared" si="130"/>
        <v>0</v>
      </c>
      <c r="I394" s="91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86"/>
      <c r="V394" s="100"/>
      <c r="W394" s="100"/>
      <c r="X394" s="100"/>
      <c r="Y394" s="100"/>
      <c r="Z394" s="100"/>
      <c r="AA394" s="185"/>
      <c r="AB394" s="195"/>
      <c r="AC394" s="22" t="e">
        <f>SUM(#REF!+#REF!+#REF!+#REF!)+#REF!</f>
        <v>#REF!</v>
      </c>
      <c r="AD394" s="23" t="e">
        <f>SUM(#REF!+#REF!+#REF!+#REF!)+#REF!</f>
        <v>#REF!</v>
      </c>
    </row>
    <row r="395" spans="2:30" ht="17.25">
      <c r="B395" s="157"/>
      <c r="C395" s="97" t="s">
        <v>84</v>
      </c>
      <c r="D395" s="98">
        <v>310</v>
      </c>
      <c r="E395" s="167" t="s">
        <v>93</v>
      </c>
      <c r="F395" s="143" t="s">
        <v>84</v>
      </c>
      <c r="G395" s="175">
        <v>310</v>
      </c>
      <c r="H395" s="183">
        <f t="shared" si="130"/>
        <v>0</v>
      </c>
      <c r="I395" s="91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86"/>
      <c r="V395" s="100"/>
      <c r="W395" s="100"/>
      <c r="X395" s="100"/>
      <c r="Y395" s="100"/>
      <c r="Z395" s="100"/>
      <c r="AA395" s="185"/>
      <c r="AB395" s="195"/>
      <c r="AC395" s="22" t="e">
        <f>SUM(#REF!+#REF!+#REF!+#REF!)+#REF!</f>
        <v>#REF!</v>
      </c>
      <c r="AD395" s="23" t="e">
        <f>SUM(#REF!+#REF!+#REF!+#REF!)+#REF!</f>
        <v>#REF!</v>
      </c>
    </row>
    <row r="396" spans="2:30" ht="17.25">
      <c r="B396" s="157"/>
      <c r="C396" s="97" t="s">
        <v>130</v>
      </c>
      <c r="D396" s="98">
        <v>340</v>
      </c>
      <c r="E396" s="167" t="s">
        <v>94</v>
      </c>
      <c r="F396" s="143" t="s">
        <v>130</v>
      </c>
      <c r="G396" s="175">
        <v>340</v>
      </c>
      <c r="H396" s="183">
        <f t="shared" si="130"/>
        <v>0</v>
      </c>
      <c r="I396" s="91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86"/>
      <c r="V396" s="100"/>
      <c r="W396" s="100"/>
      <c r="X396" s="100"/>
      <c r="Y396" s="100"/>
      <c r="Z396" s="100"/>
      <c r="AA396" s="185"/>
      <c r="AB396" s="195"/>
      <c r="AC396" s="22" t="e">
        <f>SUM(#REF!+#REF!+#REF!+#REF!)+#REF!</f>
        <v>#REF!</v>
      </c>
      <c r="AD396" s="23" t="e">
        <f>SUM(#REF!+#REF!+#REF!+#REF!)+#REF!</f>
        <v>#REF!</v>
      </c>
    </row>
    <row r="397" spans="2:30" s="31" customFormat="1" ht="17.25">
      <c r="B397" s="84" t="s">
        <v>383</v>
      </c>
      <c r="C397" s="211" t="s">
        <v>23</v>
      </c>
      <c r="D397" s="134"/>
      <c r="E397" s="168" t="s">
        <v>96</v>
      </c>
      <c r="F397" s="147" t="s">
        <v>23</v>
      </c>
      <c r="G397" s="141"/>
      <c r="H397" s="183">
        <f t="shared" si="130"/>
        <v>0</v>
      </c>
      <c r="I397" s="179">
        <f aca="true" t="shared" si="131" ref="I397:T397">SUM(I398:I403,I407:I415)</f>
        <v>0</v>
      </c>
      <c r="J397" s="153">
        <f t="shared" si="131"/>
        <v>0</v>
      </c>
      <c r="K397" s="153">
        <f t="shared" si="131"/>
        <v>0</v>
      </c>
      <c r="L397" s="153">
        <f t="shared" si="131"/>
        <v>0</v>
      </c>
      <c r="M397" s="153">
        <f t="shared" si="131"/>
        <v>0</v>
      </c>
      <c r="N397" s="153">
        <f t="shared" si="131"/>
        <v>0</v>
      </c>
      <c r="O397" s="153">
        <f t="shared" si="131"/>
        <v>0</v>
      </c>
      <c r="P397" s="153">
        <f t="shared" si="131"/>
        <v>0</v>
      </c>
      <c r="Q397" s="153">
        <f t="shared" si="131"/>
        <v>0</v>
      </c>
      <c r="R397" s="153">
        <f t="shared" si="131"/>
        <v>0</v>
      </c>
      <c r="S397" s="153">
        <f t="shared" si="131"/>
        <v>0</v>
      </c>
      <c r="T397" s="153">
        <f t="shared" si="131"/>
        <v>0</v>
      </c>
      <c r="U397" s="153">
        <f>SUM(U398:U403,U407:U415)</f>
        <v>0</v>
      </c>
      <c r="V397" s="153">
        <f aca="true" t="shared" si="132" ref="V397:AB397">SUM(V398:V403,V407:V415)</f>
        <v>0</v>
      </c>
      <c r="W397" s="153">
        <f t="shared" si="132"/>
        <v>0</v>
      </c>
      <c r="X397" s="153">
        <f t="shared" si="132"/>
        <v>0</v>
      </c>
      <c r="Y397" s="153">
        <f t="shared" si="132"/>
        <v>0</v>
      </c>
      <c r="Z397" s="153">
        <f t="shared" si="132"/>
        <v>0</v>
      </c>
      <c r="AA397" s="188">
        <f t="shared" si="132"/>
        <v>0</v>
      </c>
      <c r="AB397" s="192">
        <f t="shared" si="132"/>
        <v>0</v>
      </c>
      <c r="AC397" s="29" t="e">
        <f>SUM(#REF!+#REF!+#REF!+#REF!)+#REF!</f>
        <v>#REF!</v>
      </c>
      <c r="AD397" s="30" t="e">
        <f>SUM(#REF!+#REF!+#REF!+#REF!)+#REF!</f>
        <v>#REF!</v>
      </c>
    </row>
    <row r="398" spans="2:30" ht="18.75" customHeight="1">
      <c r="B398" s="157"/>
      <c r="C398" s="97" t="s">
        <v>61</v>
      </c>
      <c r="D398" s="98">
        <v>211</v>
      </c>
      <c r="E398" s="167" t="s">
        <v>97</v>
      </c>
      <c r="F398" s="143" t="s">
        <v>61</v>
      </c>
      <c r="G398" s="175">
        <v>211</v>
      </c>
      <c r="H398" s="183">
        <f t="shared" si="130"/>
        <v>0</v>
      </c>
      <c r="I398" s="91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85"/>
      <c r="AB398" s="195"/>
      <c r="AC398" s="22" t="e">
        <f>SUM(#REF!+#REF!+#REF!+#REF!)+#REF!</f>
        <v>#REF!</v>
      </c>
      <c r="AD398" s="23" t="e">
        <f>SUM(#REF!+#REF!+#REF!+#REF!)+#REF!</f>
        <v>#REF!</v>
      </c>
    </row>
    <row r="399" spans="2:30" ht="18.75" customHeight="1">
      <c r="B399" s="157"/>
      <c r="C399" s="97" t="s">
        <v>63</v>
      </c>
      <c r="D399" s="98">
        <v>212</v>
      </c>
      <c r="E399" s="167" t="s">
        <v>98</v>
      </c>
      <c r="F399" s="143" t="s">
        <v>63</v>
      </c>
      <c r="G399" s="175">
        <v>212</v>
      </c>
      <c r="H399" s="183">
        <f t="shared" si="130"/>
        <v>0</v>
      </c>
      <c r="I399" s="91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85"/>
      <c r="AB399" s="195"/>
      <c r="AC399" s="22" t="e">
        <f>SUM(#REF!+#REF!+#REF!+#REF!)+#REF!</f>
        <v>#REF!</v>
      </c>
      <c r="AD399" s="23" t="e">
        <f>SUM(#REF!+#REF!+#REF!+#REF!)+#REF!</f>
        <v>#REF!</v>
      </c>
    </row>
    <row r="400" spans="2:30" ht="18.75" customHeight="1">
      <c r="B400" s="157"/>
      <c r="C400" s="97" t="s">
        <v>65</v>
      </c>
      <c r="D400" s="98">
        <v>213</v>
      </c>
      <c r="E400" s="167" t="s">
        <v>98</v>
      </c>
      <c r="F400" s="143" t="s">
        <v>65</v>
      </c>
      <c r="G400" s="175">
        <v>213</v>
      </c>
      <c r="H400" s="183">
        <f t="shared" si="130"/>
        <v>0</v>
      </c>
      <c r="I400" s="91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85"/>
      <c r="AB400" s="195"/>
      <c r="AC400" s="22" t="e">
        <f>SUM(#REF!+#REF!+#REF!+#REF!)+#REF!</f>
        <v>#REF!</v>
      </c>
      <c r="AD400" s="23" t="e">
        <f>SUM(#REF!+#REF!+#REF!+#REF!)+#REF!</f>
        <v>#REF!</v>
      </c>
    </row>
    <row r="401" spans="2:30" ht="18.75" customHeight="1">
      <c r="B401" s="157"/>
      <c r="C401" s="97" t="s">
        <v>67</v>
      </c>
      <c r="D401" s="98">
        <v>221</v>
      </c>
      <c r="E401" s="167" t="s">
        <v>99</v>
      </c>
      <c r="F401" s="143" t="s">
        <v>67</v>
      </c>
      <c r="G401" s="175">
        <v>221</v>
      </c>
      <c r="H401" s="183">
        <f t="shared" si="130"/>
        <v>0</v>
      </c>
      <c r="I401" s="91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85"/>
      <c r="AB401" s="195"/>
      <c r="AC401" s="22" t="e">
        <f>SUM(#REF!+#REF!+#REF!+#REF!)+#REF!</f>
        <v>#REF!</v>
      </c>
      <c r="AD401" s="23" t="e">
        <f>SUM(#REF!+#REF!+#REF!+#REF!)+#REF!</f>
        <v>#REF!</v>
      </c>
    </row>
    <row r="402" spans="2:30" ht="18.75" customHeight="1">
      <c r="B402" s="157"/>
      <c r="C402" s="97" t="s">
        <v>69</v>
      </c>
      <c r="D402" s="98">
        <v>222</v>
      </c>
      <c r="E402" s="167" t="s">
        <v>100</v>
      </c>
      <c r="F402" s="143" t="s">
        <v>69</v>
      </c>
      <c r="G402" s="175">
        <v>222</v>
      </c>
      <c r="H402" s="183">
        <f t="shared" si="130"/>
        <v>0</v>
      </c>
      <c r="I402" s="91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85"/>
      <c r="AB402" s="195"/>
      <c r="AC402" s="22" t="e">
        <f>SUM(#REF!+#REF!+#REF!+#REF!)+#REF!</f>
        <v>#REF!</v>
      </c>
      <c r="AD402" s="23" t="e">
        <f>SUM(#REF!+#REF!+#REF!+#REF!)+#REF!</f>
        <v>#REF!</v>
      </c>
    </row>
    <row r="403" spans="2:30" ht="18.75" customHeight="1">
      <c r="B403" s="157"/>
      <c r="C403" s="97" t="s">
        <v>131</v>
      </c>
      <c r="D403" s="98">
        <v>223</v>
      </c>
      <c r="E403" s="167" t="s">
        <v>102</v>
      </c>
      <c r="F403" s="143" t="s">
        <v>131</v>
      </c>
      <c r="G403" s="175">
        <v>223</v>
      </c>
      <c r="H403" s="183">
        <f t="shared" si="130"/>
        <v>0</v>
      </c>
      <c r="I403" s="91">
        <f aca="true" t="shared" si="133" ref="I403:T403">SUM(I404:I406)</f>
        <v>0</v>
      </c>
      <c r="J403" s="100">
        <f t="shared" si="133"/>
        <v>0</v>
      </c>
      <c r="K403" s="100">
        <f t="shared" si="133"/>
        <v>0</v>
      </c>
      <c r="L403" s="100">
        <f t="shared" si="133"/>
        <v>0</v>
      </c>
      <c r="M403" s="100">
        <f t="shared" si="133"/>
        <v>0</v>
      </c>
      <c r="N403" s="100">
        <f t="shared" si="133"/>
        <v>0</v>
      </c>
      <c r="O403" s="100">
        <f t="shared" si="133"/>
        <v>0</v>
      </c>
      <c r="P403" s="100">
        <f t="shared" si="133"/>
        <v>0</v>
      </c>
      <c r="Q403" s="100">
        <f t="shared" si="133"/>
        <v>0</v>
      </c>
      <c r="R403" s="100">
        <f t="shared" si="133"/>
        <v>0</v>
      </c>
      <c r="S403" s="100">
        <f t="shared" si="133"/>
        <v>0</v>
      </c>
      <c r="T403" s="100">
        <f t="shared" si="133"/>
        <v>0</v>
      </c>
      <c r="U403" s="100">
        <f>SUM(U404:U406)</f>
        <v>0</v>
      </c>
      <c r="V403" s="100">
        <f aca="true" t="shared" si="134" ref="V403:AA403">SUM(V404:V406)</f>
        <v>0</v>
      </c>
      <c r="W403" s="100">
        <f t="shared" si="134"/>
        <v>0</v>
      </c>
      <c r="X403" s="100">
        <f t="shared" si="134"/>
        <v>0</v>
      </c>
      <c r="Y403" s="100">
        <f t="shared" si="134"/>
        <v>0</v>
      </c>
      <c r="Z403" s="100">
        <f t="shared" si="134"/>
        <v>0</v>
      </c>
      <c r="AA403" s="185">
        <f t="shared" si="134"/>
        <v>0</v>
      </c>
      <c r="AB403" s="195"/>
      <c r="AC403" s="22" t="e">
        <f>SUM(#REF!+#REF!+#REF!+#REF!)+#REF!</f>
        <v>#REF!</v>
      </c>
      <c r="AD403" s="23" t="e">
        <f>SUM(#REF!+#REF!+#REF!+#REF!)+#REF!</f>
        <v>#REF!</v>
      </c>
    </row>
    <row r="404" spans="2:30" ht="18.75" customHeight="1">
      <c r="B404" s="157"/>
      <c r="C404" s="97" t="s">
        <v>47</v>
      </c>
      <c r="D404" s="98">
        <v>223</v>
      </c>
      <c r="E404" s="167"/>
      <c r="F404" s="143" t="s">
        <v>47</v>
      </c>
      <c r="G404" s="175">
        <v>223</v>
      </c>
      <c r="H404" s="183">
        <f t="shared" si="130"/>
        <v>0</v>
      </c>
      <c r="I404" s="91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86"/>
      <c r="V404" s="100"/>
      <c r="W404" s="100"/>
      <c r="X404" s="100"/>
      <c r="Y404" s="100"/>
      <c r="Z404" s="100"/>
      <c r="AA404" s="185"/>
      <c r="AB404" s="195"/>
      <c r="AC404" s="22" t="e">
        <f>SUM(#REF!+#REF!+#REF!+#REF!)+#REF!</f>
        <v>#REF!</v>
      </c>
      <c r="AD404" s="23" t="e">
        <f>SUM(#REF!+#REF!+#REF!+#REF!)+#REF!</f>
        <v>#REF!</v>
      </c>
    </row>
    <row r="405" spans="2:30" ht="18.75" customHeight="1">
      <c r="B405" s="157"/>
      <c r="C405" s="97" t="s">
        <v>48</v>
      </c>
      <c r="D405" s="98">
        <v>223</v>
      </c>
      <c r="E405" s="167"/>
      <c r="F405" s="143" t="s">
        <v>48</v>
      </c>
      <c r="G405" s="175">
        <v>223</v>
      </c>
      <c r="H405" s="183">
        <f t="shared" si="130"/>
        <v>0</v>
      </c>
      <c r="I405" s="91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86"/>
      <c r="V405" s="100"/>
      <c r="W405" s="100"/>
      <c r="X405" s="100"/>
      <c r="Y405" s="100"/>
      <c r="Z405" s="100"/>
      <c r="AA405" s="185"/>
      <c r="AB405" s="195"/>
      <c r="AC405" s="22" t="e">
        <f>SUM(#REF!+#REF!+#REF!+#REF!)+#REF!</f>
        <v>#REF!</v>
      </c>
      <c r="AD405" s="23" t="e">
        <f>SUM(#REF!+#REF!+#REF!+#REF!)+#REF!</f>
        <v>#REF!</v>
      </c>
    </row>
    <row r="406" spans="2:30" ht="18.75" customHeight="1">
      <c r="B406" s="157"/>
      <c r="C406" s="97" t="s">
        <v>49</v>
      </c>
      <c r="D406" s="98">
        <v>223</v>
      </c>
      <c r="E406" s="167"/>
      <c r="F406" s="143" t="s">
        <v>49</v>
      </c>
      <c r="G406" s="175">
        <v>223</v>
      </c>
      <c r="H406" s="183">
        <f t="shared" si="130"/>
        <v>0</v>
      </c>
      <c r="I406" s="91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86"/>
      <c r="V406" s="100"/>
      <c r="W406" s="101"/>
      <c r="X406" s="100"/>
      <c r="Y406" s="100"/>
      <c r="Z406" s="100"/>
      <c r="AA406" s="186"/>
      <c r="AB406" s="195"/>
      <c r="AC406" s="22" t="e">
        <f>SUM(#REF!+#REF!+#REF!+#REF!)+#REF!</f>
        <v>#REF!</v>
      </c>
      <c r="AD406" s="23" t="e">
        <f>SUM(#REF!+#REF!+#REF!+#REF!)+#REF!</f>
        <v>#REF!</v>
      </c>
    </row>
    <row r="407" spans="2:30" ht="18.75" customHeight="1">
      <c r="B407" s="157"/>
      <c r="C407" s="97" t="s">
        <v>73</v>
      </c>
      <c r="D407" s="98">
        <v>224</v>
      </c>
      <c r="E407" s="167" t="s">
        <v>103</v>
      </c>
      <c r="F407" s="143" t="s">
        <v>73</v>
      </c>
      <c r="G407" s="175">
        <v>224</v>
      </c>
      <c r="H407" s="183">
        <f t="shared" si="130"/>
        <v>0</v>
      </c>
      <c r="I407" s="91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86"/>
      <c r="V407" s="100"/>
      <c r="W407" s="101"/>
      <c r="X407" s="100"/>
      <c r="Y407" s="100"/>
      <c r="Z407" s="100"/>
      <c r="AA407" s="186"/>
      <c r="AB407" s="195"/>
      <c r="AC407" s="22" t="e">
        <f>SUM(#REF!+#REF!+#REF!+#REF!)+#REF!</f>
        <v>#REF!</v>
      </c>
      <c r="AD407" s="23" t="e">
        <f>SUM(#REF!+#REF!+#REF!+#REF!)+#REF!</f>
        <v>#REF!</v>
      </c>
    </row>
    <row r="408" spans="2:30" ht="18.75" customHeight="1">
      <c r="B408" s="157"/>
      <c r="C408" s="97" t="s">
        <v>75</v>
      </c>
      <c r="D408" s="98">
        <v>225</v>
      </c>
      <c r="E408" s="167" t="s">
        <v>104</v>
      </c>
      <c r="F408" s="143" t="s">
        <v>75</v>
      </c>
      <c r="G408" s="175">
        <v>225</v>
      </c>
      <c r="H408" s="183">
        <f t="shared" si="130"/>
        <v>0</v>
      </c>
      <c r="I408" s="91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86"/>
      <c r="V408" s="100"/>
      <c r="W408" s="101"/>
      <c r="X408" s="100"/>
      <c r="Y408" s="100"/>
      <c r="Z408" s="100"/>
      <c r="AA408" s="186"/>
      <c r="AB408" s="195"/>
      <c r="AC408" s="22" t="e">
        <f>SUM(#REF!+#REF!+#REF!+#REF!)+#REF!</f>
        <v>#REF!</v>
      </c>
      <c r="AD408" s="23" t="e">
        <f>SUM(#REF!+#REF!+#REF!+#REF!)+#REF!</f>
        <v>#REF!</v>
      </c>
    </row>
    <row r="409" spans="2:30" ht="18.75" customHeight="1">
      <c r="B409" s="157"/>
      <c r="C409" s="97" t="s">
        <v>77</v>
      </c>
      <c r="D409" s="98">
        <v>225</v>
      </c>
      <c r="E409" s="167" t="s">
        <v>105</v>
      </c>
      <c r="F409" s="143" t="s">
        <v>77</v>
      </c>
      <c r="G409" s="175">
        <v>225</v>
      </c>
      <c r="H409" s="183">
        <f t="shared" si="130"/>
        <v>0</v>
      </c>
      <c r="I409" s="91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86"/>
      <c r="V409" s="100"/>
      <c r="W409" s="101"/>
      <c r="X409" s="100"/>
      <c r="Y409" s="100"/>
      <c r="Z409" s="100"/>
      <c r="AA409" s="186"/>
      <c r="AB409" s="195"/>
      <c r="AC409" s="22" t="e">
        <f>SUM(#REF!+#REF!+#REF!+#REF!)+#REF!</f>
        <v>#REF!</v>
      </c>
      <c r="AD409" s="23" t="e">
        <f>SUM(#REF!+#REF!+#REF!+#REF!)+#REF!</f>
        <v>#REF!</v>
      </c>
    </row>
    <row r="410" spans="2:30" ht="18.75" customHeight="1">
      <c r="B410" s="157"/>
      <c r="C410" s="97" t="s">
        <v>161</v>
      </c>
      <c r="D410" s="98">
        <v>225</v>
      </c>
      <c r="E410" s="167" t="s">
        <v>101</v>
      </c>
      <c r="F410" s="143" t="s">
        <v>161</v>
      </c>
      <c r="G410" s="175">
        <v>225</v>
      </c>
      <c r="H410" s="183">
        <f t="shared" si="130"/>
        <v>0</v>
      </c>
      <c r="I410" s="91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86"/>
      <c r="V410" s="100"/>
      <c r="W410" s="101"/>
      <c r="X410" s="100"/>
      <c r="Y410" s="100"/>
      <c r="Z410" s="100"/>
      <c r="AA410" s="186"/>
      <c r="AB410" s="195"/>
      <c r="AC410" s="22" t="e">
        <f>SUM(#REF!+#REF!+#REF!+#REF!)+#REF!</f>
        <v>#REF!</v>
      </c>
      <c r="AD410" s="23" t="e">
        <f>SUM(#REF!+#REF!+#REF!+#REF!)+#REF!</f>
        <v>#REF!</v>
      </c>
    </row>
    <row r="411" spans="2:30" ht="18.75" customHeight="1">
      <c r="B411" s="157"/>
      <c r="C411" s="97" t="s">
        <v>80</v>
      </c>
      <c r="D411" s="98">
        <v>226</v>
      </c>
      <c r="E411" s="167" t="s">
        <v>102</v>
      </c>
      <c r="F411" s="143" t="s">
        <v>80</v>
      </c>
      <c r="G411" s="175">
        <v>226</v>
      </c>
      <c r="H411" s="183">
        <f t="shared" si="130"/>
        <v>0</v>
      </c>
      <c r="I411" s="91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86"/>
      <c r="V411" s="100"/>
      <c r="W411" s="101"/>
      <c r="X411" s="100"/>
      <c r="Y411" s="100"/>
      <c r="Z411" s="100"/>
      <c r="AA411" s="186"/>
      <c r="AB411" s="195"/>
      <c r="AC411" s="22" t="e">
        <f>SUM(#REF!+#REF!+#REF!+#REF!)+#REF!</f>
        <v>#REF!</v>
      </c>
      <c r="AD411" s="23" t="e">
        <f>SUM(#REF!+#REF!+#REF!+#REF!)+#REF!</f>
        <v>#REF!</v>
      </c>
    </row>
    <row r="412" spans="2:30" ht="18.75" customHeight="1">
      <c r="B412" s="157"/>
      <c r="C412" s="97" t="s">
        <v>82</v>
      </c>
      <c r="D412" s="98">
        <v>226</v>
      </c>
      <c r="E412" s="167" t="s">
        <v>106</v>
      </c>
      <c r="F412" s="143" t="s">
        <v>82</v>
      </c>
      <c r="G412" s="175">
        <v>226</v>
      </c>
      <c r="H412" s="183">
        <f t="shared" si="130"/>
        <v>0</v>
      </c>
      <c r="I412" s="91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86"/>
      <c r="V412" s="100"/>
      <c r="W412" s="101"/>
      <c r="X412" s="100"/>
      <c r="Y412" s="100"/>
      <c r="Z412" s="100"/>
      <c r="AA412" s="186"/>
      <c r="AB412" s="195"/>
      <c r="AC412" s="22" t="e">
        <f>SUM(#REF!+#REF!+#REF!+#REF!)+#REF!</f>
        <v>#REF!</v>
      </c>
      <c r="AD412" s="23" t="e">
        <f>SUM(#REF!+#REF!+#REF!+#REF!)+#REF!</f>
        <v>#REF!</v>
      </c>
    </row>
    <row r="413" spans="2:30" ht="18.75" customHeight="1">
      <c r="B413" s="157"/>
      <c r="C413" s="97" t="s">
        <v>129</v>
      </c>
      <c r="D413" s="98">
        <v>290</v>
      </c>
      <c r="E413" s="167" t="s">
        <v>103</v>
      </c>
      <c r="F413" s="143" t="s">
        <v>129</v>
      </c>
      <c r="G413" s="175">
        <v>290</v>
      </c>
      <c r="H413" s="183">
        <f t="shared" si="130"/>
        <v>0</v>
      </c>
      <c r="I413" s="91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86"/>
      <c r="V413" s="100"/>
      <c r="W413" s="101"/>
      <c r="X413" s="100"/>
      <c r="Y413" s="100"/>
      <c r="Z413" s="100"/>
      <c r="AA413" s="186"/>
      <c r="AB413" s="195"/>
      <c r="AC413" s="22" t="e">
        <f>SUM(#REF!+#REF!+#REF!+#REF!)+#REF!</f>
        <v>#REF!</v>
      </c>
      <c r="AD413" s="23" t="e">
        <f>SUM(#REF!+#REF!+#REF!+#REF!)+#REF!</f>
        <v>#REF!</v>
      </c>
    </row>
    <row r="414" spans="2:30" ht="18.75" customHeight="1">
      <c r="B414" s="157"/>
      <c r="C414" s="97" t="s">
        <v>84</v>
      </c>
      <c r="D414" s="98">
        <v>310</v>
      </c>
      <c r="E414" s="167" t="s">
        <v>104</v>
      </c>
      <c r="F414" s="143" t="s">
        <v>84</v>
      </c>
      <c r="G414" s="175">
        <v>310</v>
      </c>
      <c r="H414" s="183">
        <f t="shared" si="130"/>
        <v>0</v>
      </c>
      <c r="I414" s="91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86"/>
      <c r="V414" s="100"/>
      <c r="W414" s="101"/>
      <c r="X414" s="100"/>
      <c r="Y414" s="100"/>
      <c r="Z414" s="100"/>
      <c r="AA414" s="186"/>
      <c r="AB414" s="195"/>
      <c r="AC414" s="22" t="e">
        <f>SUM(#REF!+#REF!+#REF!+#REF!)+#REF!</f>
        <v>#REF!</v>
      </c>
      <c r="AD414" s="23" t="e">
        <f>SUM(#REF!+#REF!+#REF!+#REF!)+#REF!</f>
        <v>#REF!</v>
      </c>
    </row>
    <row r="415" spans="2:30" ht="18.75" customHeight="1" thickBot="1">
      <c r="B415" s="241"/>
      <c r="C415" s="242" t="s">
        <v>130</v>
      </c>
      <c r="D415" s="243">
        <v>340</v>
      </c>
      <c r="E415" s="244" t="s">
        <v>105</v>
      </c>
      <c r="F415" s="245" t="s">
        <v>130</v>
      </c>
      <c r="G415" s="246">
        <v>340</v>
      </c>
      <c r="H415" s="230">
        <f t="shared" si="130"/>
        <v>0</v>
      </c>
      <c r="I415" s="247"/>
      <c r="J415" s="248"/>
      <c r="K415" s="248"/>
      <c r="L415" s="248"/>
      <c r="M415" s="248"/>
      <c r="N415" s="248"/>
      <c r="O415" s="248"/>
      <c r="P415" s="248"/>
      <c r="Q415" s="248"/>
      <c r="R415" s="248"/>
      <c r="S415" s="248"/>
      <c r="T415" s="248"/>
      <c r="U415" s="116"/>
      <c r="V415" s="248"/>
      <c r="W415" s="249"/>
      <c r="X415" s="248"/>
      <c r="Y415" s="248"/>
      <c r="Z415" s="248"/>
      <c r="AA415" s="250"/>
      <c r="AB415" s="252"/>
      <c r="AC415" s="35" t="e">
        <f>SUM(#REF!+#REF!+#REF!+#REF!)+#REF!</f>
        <v>#REF!</v>
      </c>
      <c r="AD415" s="36" t="e">
        <f>SUM(#REF!+#REF!+#REF!+#REF!)+#REF!</f>
        <v>#REF!</v>
      </c>
    </row>
    <row r="416" spans="2:30" ht="33.75" customHeight="1" thickBot="1">
      <c r="B416" s="304" t="s">
        <v>398</v>
      </c>
      <c r="C416" s="305"/>
      <c r="D416" s="132"/>
      <c r="E416" s="234"/>
      <c r="F416" s="235"/>
      <c r="G416" s="236"/>
      <c r="H416" s="85">
        <f>SUM(I416:AB416)</f>
        <v>-368599.05000000127</v>
      </c>
      <c r="I416" s="76">
        <f>I57-I79</f>
        <v>-435066.2799999998</v>
      </c>
      <c r="J416" s="81">
        <f aca="true" t="shared" si="135" ref="J416:AB416">J57-J79</f>
        <v>-28296.60000000149</v>
      </c>
      <c r="K416" s="81">
        <f t="shared" si="135"/>
        <v>0</v>
      </c>
      <c r="L416" s="81">
        <f t="shared" si="135"/>
        <v>-294</v>
      </c>
      <c r="M416" s="81">
        <f t="shared" si="135"/>
        <v>0</v>
      </c>
      <c r="N416" s="81">
        <f t="shared" si="135"/>
        <v>0</v>
      </c>
      <c r="O416" s="81">
        <f t="shared" si="135"/>
        <v>0</v>
      </c>
      <c r="P416" s="81">
        <f t="shared" si="135"/>
        <v>0</v>
      </c>
      <c r="Q416" s="81">
        <f t="shared" si="135"/>
        <v>0</v>
      </c>
      <c r="R416" s="81">
        <f t="shared" si="135"/>
        <v>0</v>
      </c>
      <c r="S416" s="300">
        <f t="shared" si="135"/>
        <v>0</v>
      </c>
      <c r="T416" s="81">
        <f t="shared" si="135"/>
        <v>0</v>
      </c>
      <c r="U416" s="81">
        <f t="shared" si="135"/>
        <v>0</v>
      </c>
      <c r="V416" s="81">
        <f t="shared" si="135"/>
        <v>0</v>
      </c>
      <c r="W416" s="81">
        <f t="shared" si="135"/>
        <v>0</v>
      </c>
      <c r="X416" s="81">
        <f t="shared" si="135"/>
        <v>0</v>
      </c>
      <c r="Y416" s="81">
        <f t="shared" si="135"/>
        <v>0</v>
      </c>
      <c r="Z416" s="81">
        <f t="shared" si="135"/>
        <v>0</v>
      </c>
      <c r="AA416" s="82">
        <f t="shared" si="135"/>
        <v>0</v>
      </c>
      <c r="AB416" s="85">
        <f t="shared" si="135"/>
        <v>95057.83000000002</v>
      </c>
      <c r="AC416" s="139"/>
      <c r="AD416" s="140"/>
    </row>
    <row r="417" spans="2:30" ht="18.75" customHeight="1">
      <c r="B417" s="201">
        <v>1</v>
      </c>
      <c r="C417" s="206" t="s">
        <v>181</v>
      </c>
      <c r="D417" s="219"/>
      <c r="E417" s="203"/>
      <c r="F417" s="202"/>
      <c r="G417" s="204"/>
      <c r="H417" s="102">
        <f>SUM(I417:AB417)</f>
        <v>-467435.6700000013</v>
      </c>
      <c r="I417" s="88">
        <f>I58-I80</f>
        <v>-438845.06999999983</v>
      </c>
      <c r="J417" s="87">
        <f aca="true" t="shared" si="136" ref="J417:AB417">J58-J80</f>
        <v>-28296.60000000149</v>
      </c>
      <c r="K417" s="87">
        <f t="shared" si="136"/>
        <v>0</v>
      </c>
      <c r="L417" s="87">
        <f t="shared" si="136"/>
        <v>-294</v>
      </c>
      <c r="M417" s="87">
        <f t="shared" si="136"/>
        <v>0</v>
      </c>
      <c r="N417" s="87">
        <f t="shared" si="136"/>
        <v>0</v>
      </c>
      <c r="O417" s="87">
        <f t="shared" si="136"/>
        <v>0</v>
      </c>
      <c r="P417" s="87">
        <f t="shared" si="136"/>
        <v>0</v>
      </c>
      <c r="Q417" s="87">
        <f t="shared" si="136"/>
        <v>0</v>
      </c>
      <c r="R417" s="87">
        <f t="shared" si="136"/>
        <v>0</v>
      </c>
      <c r="S417" s="87">
        <f t="shared" si="136"/>
        <v>0</v>
      </c>
      <c r="T417" s="87">
        <f t="shared" si="136"/>
        <v>0</v>
      </c>
      <c r="U417" s="87">
        <f t="shared" si="136"/>
        <v>0</v>
      </c>
      <c r="V417" s="87">
        <f t="shared" si="136"/>
        <v>0</v>
      </c>
      <c r="W417" s="87">
        <f t="shared" si="136"/>
        <v>0</v>
      </c>
      <c r="X417" s="87">
        <f t="shared" si="136"/>
        <v>0</v>
      </c>
      <c r="Y417" s="87">
        <f t="shared" si="136"/>
        <v>0</v>
      </c>
      <c r="Z417" s="87">
        <f t="shared" si="136"/>
        <v>0</v>
      </c>
      <c r="AA417" s="129">
        <f t="shared" si="136"/>
        <v>0</v>
      </c>
      <c r="AB417" s="102">
        <f t="shared" si="136"/>
        <v>0</v>
      </c>
      <c r="AC417" s="139"/>
      <c r="AD417" s="140"/>
    </row>
    <row r="418" spans="2:30" ht="18.75" customHeight="1">
      <c r="B418" s="96"/>
      <c r="C418" s="115" t="s">
        <v>4</v>
      </c>
      <c r="D418" s="134"/>
      <c r="E418" s="135"/>
      <c r="F418" s="136"/>
      <c r="G418" s="141"/>
      <c r="H418" s="183"/>
      <c r="I418" s="110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127"/>
      <c r="AB418" s="183"/>
      <c r="AC418" s="139"/>
      <c r="AD418" s="140"/>
    </row>
    <row r="419" spans="2:30" ht="18.75" customHeight="1">
      <c r="B419" s="96" t="s">
        <v>5</v>
      </c>
      <c r="C419" s="115" t="s">
        <v>6</v>
      </c>
      <c r="D419" s="134"/>
      <c r="E419" s="135"/>
      <c r="F419" s="136"/>
      <c r="G419" s="141"/>
      <c r="H419" s="183">
        <f aca="true" t="shared" si="137" ref="H419:H437">SUM(I419:AB419)</f>
        <v>-467435.67000000156</v>
      </c>
      <c r="I419" s="110">
        <f aca="true" t="shared" si="138" ref="I419:AB419">I60-I82</f>
        <v>-438845.07000000007</v>
      </c>
      <c r="J419" s="86">
        <f t="shared" si="138"/>
        <v>-28296.60000000149</v>
      </c>
      <c r="K419" s="86">
        <f t="shared" si="138"/>
        <v>0</v>
      </c>
      <c r="L419" s="86">
        <f t="shared" si="138"/>
        <v>-294</v>
      </c>
      <c r="M419" s="86">
        <f t="shared" si="138"/>
        <v>0</v>
      </c>
      <c r="N419" s="86">
        <f t="shared" si="138"/>
        <v>0</v>
      </c>
      <c r="O419" s="86">
        <f t="shared" si="138"/>
        <v>0</v>
      </c>
      <c r="P419" s="86">
        <f t="shared" si="138"/>
        <v>0</v>
      </c>
      <c r="Q419" s="86">
        <f t="shared" si="138"/>
        <v>0</v>
      </c>
      <c r="R419" s="86">
        <f t="shared" si="138"/>
        <v>0</v>
      </c>
      <c r="S419" s="86">
        <f t="shared" si="138"/>
        <v>0</v>
      </c>
      <c r="T419" s="86">
        <f t="shared" si="138"/>
        <v>0</v>
      </c>
      <c r="U419" s="86">
        <f t="shared" si="138"/>
        <v>0</v>
      </c>
      <c r="V419" s="86">
        <f t="shared" si="138"/>
        <v>0</v>
      </c>
      <c r="W419" s="86">
        <f t="shared" si="138"/>
        <v>0</v>
      </c>
      <c r="X419" s="86">
        <f t="shared" si="138"/>
        <v>0</v>
      </c>
      <c r="Y419" s="86">
        <f t="shared" si="138"/>
        <v>0</v>
      </c>
      <c r="Z419" s="86">
        <f t="shared" si="138"/>
        <v>0</v>
      </c>
      <c r="AA419" s="127">
        <f t="shared" si="138"/>
        <v>0</v>
      </c>
      <c r="AB419" s="183">
        <f t="shared" si="138"/>
        <v>0</v>
      </c>
      <c r="AC419" s="139"/>
      <c r="AD419" s="140"/>
    </row>
    <row r="420" spans="2:30" ht="18.75" customHeight="1">
      <c r="B420" s="96" t="s">
        <v>7</v>
      </c>
      <c r="C420" s="115" t="s">
        <v>8</v>
      </c>
      <c r="D420" s="134"/>
      <c r="E420" s="135"/>
      <c r="F420" s="136"/>
      <c r="G420" s="141"/>
      <c r="H420" s="183">
        <f t="shared" si="137"/>
        <v>0</v>
      </c>
      <c r="I420" s="110">
        <f aca="true" t="shared" si="139" ref="I420:AB420">I61-I83</f>
        <v>0</v>
      </c>
      <c r="J420" s="86">
        <f t="shared" si="139"/>
        <v>0</v>
      </c>
      <c r="K420" s="86">
        <f t="shared" si="139"/>
        <v>0</v>
      </c>
      <c r="L420" s="86">
        <f t="shared" si="139"/>
        <v>0</v>
      </c>
      <c r="M420" s="86">
        <f t="shared" si="139"/>
        <v>0</v>
      </c>
      <c r="N420" s="86">
        <f t="shared" si="139"/>
        <v>0</v>
      </c>
      <c r="O420" s="86">
        <f t="shared" si="139"/>
        <v>0</v>
      </c>
      <c r="P420" s="86">
        <f t="shared" si="139"/>
        <v>0</v>
      </c>
      <c r="Q420" s="86">
        <f t="shared" si="139"/>
        <v>0</v>
      </c>
      <c r="R420" s="86">
        <f t="shared" si="139"/>
        <v>0</v>
      </c>
      <c r="S420" s="86">
        <f t="shared" si="139"/>
        <v>0</v>
      </c>
      <c r="T420" s="86">
        <f t="shared" si="139"/>
        <v>0</v>
      </c>
      <c r="U420" s="86">
        <f t="shared" si="139"/>
        <v>0</v>
      </c>
      <c r="V420" s="86">
        <f t="shared" si="139"/>
        <v>0</v>
      </c>
      <c r="W420" s="86">
        <f t="shared" si="139"/>
        <v>0</v>
      </c>
      <c r="X420" s="86">
        <f t="shared" si="139"/>
        <v>0</v>
      </c>
      <c r="Y420" s="86">
        <f t="shared" si="139"/>
        <v>0</v>
      </c>
      <c r="Z420" s="86">
        <f t="shared" si="139"/>
        <v>0</v>
      </c>
      <c r="AA420" s="127">
        <f t="shared" si="139"/>
        <v>0</v>
      </c>
      <c r="AB420" s="183">
        <f t="shared" si="139"/>
        <v>0</v>
      </c>
      <c r="AC420" s="139"/>
      <c r="AD420" s="140"/>
    </row>
    <row r="421" spans="2:30" ht="18.75" customHeight="1">
      <c r="B421" s="155">
        <v>2</v>
      </c>
      <c r="C421" s="103" t="s">
        <v>9</v>
      </c>
      <c r="D421" s="134"/>
      <c r="E421" s="135"/>
      <c r="F421" s="136"/>
      <c r="G421" s="141"/>
      <c r="H421" s="183">
        <f t="shared" si="137"/>
        <v>3778.7900000000373</v>
      </c>
      <c r="I421" s="110">
        <f aca="true" t="shared" si="140" ref="I421:I428">I62-I84</f>
        <v>3778.7900000000373</v>
      </c>
      <c r="J421" s="86">
        <f aca="true" t="shared" si="141" ref="J421:AB421">J62-J84</f>
        <v>0</v>
      </c>
      <c r="K421" s="86">
        <f t="shared" si="141"/>
        <v>0</v>
      </c>
      <c r="L421" s="86">
        <f t="shared" si="141"/>
        <v>0</v>
      </c>
      <c r="M421" s="86">
        <f t="shared" si="141"/>
        <v>0</v>
      </c>
      <c r="N421" s="86">
        <f t="shared" si="141"/>
        <v>0</v>
      </c>
      <c r="O421" s="86">
        <f t="shared" si="141"/>
        <v>0</v>
      </c>
      <c r="P421" s="86">
        <f t="shared" si="141"/>
        <v>0</v>
      </c>
      <c r="Q421" s="86">
        <f t="shared" si="141"/>
        <v>0</v>
      </c>
      <c r="R421" s="86">
        <f t="shared" si="141"/>
        <v>0</v>
      </c>
      <c r="S421" s="86">
        <f t="shared" si="141"/>
        <v>0</v>
      </c>
      <c r="T421" s="86">
        <f t="shared" si="141"/>
        <v>0</v>
      </c>
      <c r="U421" s="86">
        <f t="shared" si="141"/>
        <v>0</v>
      </c>
      <c r="V421" s="86">
        <f t="shared" si="141"/>
        <v>0</v>
      </c>
      <c r="W421" s="86">
        <f t="shared" si="141"/>
        <v>0</v>
      </c>
      <c r="X421" s="86">
        <f t="shared" si="141"/>
        <v>0</v>
      </c>
      <c r="Y421" s="86">
        <f t="shared" si="141"/>
        <v>0</v>
      </c>
      <c r="Z421" s="86">
        <f t="shared" si="141"/>
        <v>0</v>
      </c>
      <c r="AA421" s="127">
        <f t="shared" si="141"/>
        <v>0</v>
      </c>
      <c r="AB421" s="183">
        <f t="shared" si="141"/>
        <v>0</v>
      </c>
      <c r="AC421" s="139"/>
      <c r="AD421" s="140"/>
    </row>
    <row r="422" spans="2:30" ht="40.5" customHeight="1">
      <c r="B422" s="96" t="s">
        <v>10</v>
      </c>
      <c r="C422" s="97" t="s">
        <v>367</v>
      </c>
      <c r="D422" s="134"/>
      <c r="E422" s="135"/>
      <c r="F422" s="136"/>
      <c r="G422" s="141"/>
      <c r="H422" s="183">
        <f t="shared" si="137"/>
        <v>3778.7900000000373</v>
      </c>
      <c r="I422" s="110">
        <f t="shared" si="140"/>
        <v>3778.7900000000373</v>
      </c>
      <c r="J422" s="86">
        <f aca="true" t="shared" si="142" ref="J422:AB422">J63-J85</f>
        <v>0</v>
      </c>
      <c r="K422" s="86">
        <f t="shared" si="142"/>
        <v>0</v>
      </c>
      <c r="L422" s="86">
        <f t="shared" si="142"/>
        <v>0</v>
      </c>
      <c r="M422" s="86">
        <f t="shared" si="142"/>
        <v>0</v>
      </c>
      <c r="N422" s="86">
        <f t="shared" si="142"/>
        <v>0</v>
      </c>
      <c r="O422" s="86">
        <f t="shared" si="142"/>
        <v>0</v>
      </c>
      <c r="P422" s="86">
        <f t="shared" si="142"/>
        <v>0</v>
      </c>
      <c r="Q422" s="86">
        <f t="shared" si="142"/>
        <v>0</v>
      </c>
      <c r="R422" s="86">
        <f t="shared" si="142"/>
        <v>0</v>
      </c>
      <c r="S422" s="86">
        <f t="shared" si="142"/>
        <v>0</v>
      </c>
      <c r="T422" s="86">
        <f t="shared" si="142"/>
        <v>0</v>
      </c>
      <c r="U422" s="86">
        <f t="shared" si="142"/>
        <v>0</v>
      </c>
      <c r="V422" s="86">
        <f t="shared" si="142"/>
        <v>0</v>
      </c>
      <c r="W422" s="86">
        <f t="shared" si="142"/>
        <v>0</v>
      </c>
      <c r="X422" s="86">
        <f t="shared" si="142"/>
        <v>0</v>
      </c>
      <c r="Y422" s="86">
        <f t="shared" si="142"/>
        <v>0</v>
      </c>
      <c r="Z422" s="86">
        <f t="shared" si="142"/>
        <v>0</v>
      </c>
      <c r="AA422" s="127">
        <f t="shared" si="142"/>
        <v>0</v>
      </c>
      <c r="AB422" s="183">
        <f t="shared" si="142"/>
        <v>0</v>
      </c>
      <c r="AC422" s="139"/>
      <c r="AD422" s="140"/>
    </row>
    <row r="423" spans="2:30" ht="36.75" customHeight="1">
      <c r="B423" s="96" t="s">
        <v>11</v>
      </c>
      <c r="C423" s="97" t="s">
        <v>368</v>
      </c>
      <c r="D423" s="134"/>
      <c r="E423" s="135"/>
      <c r="F423" s="136"/>
      <c r="G423" s="141"/>
      <c r="H423" s="183">
        <f t="shared" si="137"/>
        <v>0</v>
      </c>
      <c r="I423" s="110">
        <f t="shared" si="140"/>
        <v>0</v>
      </c>
      <c r="J423" s="86">
        <f aca="true" t="shared" si="143" ref="J423:AB423">J64-J86</f>
        <v>0</v>
      </c>
      <c r="K423" s="86">
        <f t="shared" si="143"/>
        <v>0</v>
      </c>
      <c r="L423" s="86">
        <f t="shared" si="143"/>
        <v>0</v>
      </c>
      <c r="M423" s="86">
        <f t="shared" si="143"/>
        <v>0</v>
      </c>
      <c r="N423" s="86">
        <f t="shared" si="143"/>
        <v>0</v>
      </c>
      <c r="O423" s="86">
        <f t="shared" si="143"/>
        <v>0</v>
      </c>
      <c r="P423" s="86">
        <f t="shared" si="143"/>
        <v>0</v>
      </c>
      <c r="Q423" s="86">
        <f t="shared" si="143"/>
        <v>0</v>
      </c>
      <c r="R423" s="86">
        <f t="shared" si="143"/>
        <v>0</v>
      </c>
      <c r="S423" s="86">
        <f t="shared" si="143"/>
        <v>0</v>
      </c>
      <c r="T423" s="86">
        <f t="shared" si="143"/>
        <v>0</v>
      </c>
      <c r="U423" s="86">
        <f t="shared" si="143"/>
        <v>0</v>
      </c>
      <c r="V423" s="86">
        <f t="shared" si="143"/>
        <v>0</v>
      </c>
      <c r="W423" s="86">
        <f t="shared" si="143"/>
        <v>0</v>
      </c>
      <c r="X423" s="86">
        <f t="shared" si="143"/>
        <v>0</v>
      </c>
      <c r="Y423" s="86">
        <f t="shared" si="143"/>
        <v>0</v>
      </c>
      <c r="Z423" s="86">
        <f t="shared" si="143"/>
        <v>0</v>
      </c>
      <c r="AA423" s="127">
        <f t="shared" si="143"/>
        <v>0</v>
      </c>
      <c r="AB423" s="183">
        <f t="shared" si="143"/>
        <v>0</v>
      </c>
      <c r="AC423" s="139"/>
      <c r="AD423" s="140"/>
    </row>
    <row r="424" spans="2:30" ht="60" customHeight="1">
      <c r="B424" s="96" t="s">
        <v>12</v>
      </c>
      <c r="C424" s="97" t="s">
        <v>371</v>
      </c>
      <c r="D424" s="134"/>
      <c r="E424" s="135"/>
      <c r="F424" s="136"/>
      <c r="G424" s="141"/>
      <c r="H424" s="183">
        <f t="shared" si="137"/>
        <v>0</v>
      </c>
      <c r="I424" s="110">
        <f t="shared" si="140"/>
        <v>0</v>
      </c>
      <c r="J424" s="86">
        <f aca="true" t="shared" si="144" ref="J424:AB424">J65-J87</f>
        <v>0</v>
      </c>
      <c r="K424" s="86">
        <f t="shared" si="144"/>
        <v>0</v>
      </c>
      <c r="L424" s="86">
        <f t="shared" si="144"/>
        <v>0</v>
      </c>
      <c r="M424" s="86">
        <f t="shared" si="144"/>
        <v>0</v>
      </c>
      <c r="N424" s="86">
        <f t="shared" si="144"/>
        <v>0</v>
      </c>
      <c r="O424" s="86">
        <f t="shared" si="144"/>
        <v>0</v>
      </c>
      <c r="P424" s="86">
        <f t="shared" si="144"/>
        <v>0</v>
      </c>
      <c r="Q424" s="86">
        <f t="shared" si="144"/>
        <v>0</v>
      </c>
      <c r="R424" s="86">
        <f t="shared" si="144"/>
        <v>0</v>
      </c>
      <c r="S424" s="86">
        <f t="shared" si="144"/>
        <v>0</v>
      </c>
      <c r="T424" s="86">
        <f t="shared" si="144"/>
        <v>0</v>
      </c>
      <c r="U424" s="86">
        <f t="shared" si="144"/>
        <v>0</v>
      </c>
      <c r="V424" s="86">
        <f t="shared" si="144"/>
        <v>0</v>
      </c>
      <c r="W424" s="86">
        <f t="shared" si="144"/>
        <v>0</v>
      </c>
      <c r="X424" s="86">
        <f t="shared" si="144"/>
        <v>0</v>
      </c>
      <c r="Y424" s="86">
        <f t="shared" si="144"/>
        <v>0</v>
      </c>
      <c r="Z424" s="86">
        <f t="shared" si="144"/>
        <v>0</v>
      </c>
      <c r="AA424" s="127">
        <f t="shared" si="144"/>
        <v>0</v>
      </c>
      <c r="AB424" s="183">
        <f t="shared" si="144"/>
        <v>0</v>
      </c>
      <c r="AC424" s="139"/>
      <c r="AD424" s="140"/>
    </row>
    <row r="425" spans="2:30" ht="40.5" customHeight="1">
      <c r="B425" s="96" t="s">
        <v>13</v>
      </c>
      <c r="C425" s="97" t="s">
        <v>281</v>
      </c>
      <c r="D425" s="134"/>
      <c r="E425" s="135"/>
      <c r="F425" s="136"/>
      <c r="G425" s="141"/>
      <c r="H425" s="183">
        <f t="shared" si="137"/>
        <v>0</v>
      </c>
      <c r="I425" s="110">
        <f t="shared" si="140"/>
        <v>0</v>
      </c>
      <c r="J425" s="86">
        <f aca="true" t="shared" si="145" ref="J425:AB425">J66-J88</f>
        <v>0</v>
      </c>
      <c r="K425" s="86">
        <f t="shared" si="145"/>
        <v>0</v>
      </c>
      <c r="L425" s="86">
        <f t="shared" si="145"/>
        <v>0</v>
      </c>
      <c r="M425" s="86">
        <f t="shared" si="145"/>
        <v>0</v>
      </c>
      <c r="N425" s="86">
        <f t="shared" si="145"/>
        <v>0</v>
      </c>
      <c r="O425" s="86">
        <f t="shared" si="145"/>
        <v>0</v>
      </c>
      <c r="P425" s="86">
        <f t="shared" si="145"/>
        <v>0</v>
      </c>
      <c r="Q425" s="86">
        <f t="shared" si="145"/>
        <v>0</v>
      </c>
      <c r="R425" s="86">
        <f t="shared" si="145"/>
        <v>0</v>
      </c>
      <c r="S425" s="86">
        <f t="shared" si="145"/>
        <v>0</v>
      </c>
      <c r="T425" s="86">
        <f t="shared" si="145"/>
        <v>0</v>
      </c>
      <c r="U425" s="86">
        <f t="shared" si="145"/>
        <v>0</v>
      </c>
      <c r="V425" s="86">
        <f t="shared" si="145"/>
        <v>0</v>
      </c>
      <c r="W425" s="86">
        <f t="shared" si="145"/>
        <v>0</v>
      </c>
      <c r="X425" s="86">
        <f t="shared" si="145"/>
        <v>0</v>
      </c>
      <c r="Y425" s="86">
        <f t="shared" si="145"/>
        <v>0</v>
      </c>
      <c r="Z425" s="86">
        <f t="shared" si="145"/>
        <v>0</v>
      </c>
      <c r="AA425" s="127">
        <f t="shared" si="145"/>
        <v>0</v>
      </c>
      <c r="AB425" s="183">
        <f t="shared" si="145"/>
        <v>0</v>
      </c>
      <c r="AC425" s="139"/>
      <c r="AD425" s="140"/>
    </row>
    <row r="426" spans="2:30" ht="51" customHeight="1">
      <c r="B426" s="96" t="s">
        <v>14</v>
      </c>
      <c r="C426" s="97" t="s">
        <v>369</v>
      </c>
      <c r="D426" s="134"/>
      <c r="E426" s="135"/>
      <c r="F426" s="136"/>
      <c r="G426" s="141"/>
      <c r="H426" s="183">
        <f t="shared" si="137"/>
        <v>0</v>
      </c>
      <c r="I426" s="110">
        <f t="shared" si="140"/>
        <v>0</v>
      </c>
      <c r="J426" s="86">
        <f aca="true" t="shared" si="146" ref="J426:AB426">J67-J89</f>
        <v>0</v>
      </c>
      <c r="K426" s="86">
        <f t="shared" si="146"/>
        <v>0</v>
      </c>
      <c r="L426" s="86">
        <f t="shared" si="146"/>
        <v>0</v>
      </c>
      <c r="M426" s="86">
        <f t="shared" si="146"/>
        <v>0</v>
      </c>
      <c r="N426" s="86">
        <f t="shared" si="146"/>
        <v>0</v>
      </c>
      <c r="O426" s="86">
        <f t="shared" si="146"/>
        <v>0</v>
      </c>
      <c r="P426" s="86">
        <f t="shared" si="146"/>
        <v>0</v>
      </c>
      <c r="Q426" s="86">
        <f t="shared" si="146"/>
        <v>0</v>
      </c>
      <c r="R426" s="86">
        <f t="shared" si="146"/>
        <v>0</v>
      </c>
      <c r="S426" s="86">
        <f t="shared" si="146"/>
        <v>0</v>
      </c>
      <c r="T426" s="86">
        <f t="shared" si="146"/>
        <v>0</v>
      </c>
      <c r="U426" s="86">
        <f t="shared" si="146"/>
        <v>0</v>
      </c>
      <c r="V426" s="86">
        <f t="shared" si="146"/>
        <v>0</v>
      </c>
      <c r="W426" s="86">
        <f t="shared" si="146"/>
        <v>0</v>
      </c>
      <c r="X426" s="86">
        <f t="shared" si="146"/>
        <v>0</v>
      </c>
      <c r="Y426" s="86">
        <f t="shared" si="146"/>
        <v>0</v>
      </c>
      <c r="Z426" s="86">
        <f t="shared" si="146"/>
        <v>0</v>
      </c>
      <c r="AA426" s="127">
        <f t="shared" si="146"/>
        <v>0</v>
      </c>
      <c r="AB426" s="183">
        <f t="shared" si="146"/>
        <v>0</v>
      </c>
      <c r="AC426" s="139"/>
      <c r="AD426" s="140"/>
    </row>
    <row r="427" spans="2:30" ht="33.75" customHeight="1" hidden="1">
      <c r="B427" s="96" t="s">
        <v>372</v>
      </c>
      <c r="C427" s="208" t="s">
        <v>376</v>
      </c>
      <c r="D427" s="134"/>
      <c r="E427" s="135"/>
      <c r="F427" s="136"/>
      <c r="G427" s="141"/>
      <c r="H427" s="183">
        <f t="shared" si="137"/>
        <v>0</v>
      </c>
      <c r="I427" s="110">
        <f t="shared" si="140"/>
        <v>0</v>
      </c>
      <c r="J427" s="86">
        <f aca="true" t="shared" si="147" ref="J427:AB427">J68-J90</f>
        <v>0</v>
      </c>
      <c r="K427" s="86">
        <f t="shared" si="147"/>
        <v>0</v>
      </c>
      <c r="L427" s="86">
        <f t="shared" si="147"/>
        <v>0</v>
      </c>
      <c r="M427" s="86">
        <f t="shared" si="147"/>
        <v>0</v>
      </c>
      <c r="N427" s="86">
        <f t="shared" si="147"/>
        <v>0</v>
      </c>
      <c r="O427" s="86">
        <f t="shared" si="147"/>
        <v>0</v>
      </c>
      <c r="P427" s="86">
        <f t="shared" si="147"/>
        <v>0</v>
      </c>
      <c r="Q427" s="86">
        <f t="shared" si="147"/>
        <v>0</v>
      </c>
      <c r="R427" s="86">
        <f t="shared" si="147"/>
        <v>0</v>
      </c>
      <c r="S427" s="86">
        <f t="shared" si="147"/>
        <v>0</v>
      </c>
      <c r="T427" s="86">
        <f t="shared" si="147"/>
        <v>0</v>
      </c>
      <c r="U427" s="86">
        <f t="shared" si="147"/>
        <v>0</v>
      </c>
      <c r="V427" s="86">
        <f t="shared" si="147"/>
        <v>0</v>
      </c>
      <c r="W427" s="86">
        <f t="shared" si="147"/>
        <v>0</v>
      </c>
      <c r="X427" s="86">
        <f t="shared" si="147"/>
        <v>0</v>
      </c>
      <c r="Y427" s="86">
        <f t="shared" si="147"/>
        <v>0</v>
      </c>
      <c r="Z427" s="86">
        <f t="shared" si="147"/>
        <v>0</v>
      </c>
      <c r="AA427" s="127">
        <f t="shared" si="147"/>
        <v>0</v>
      </c>
      <c r="AB427" s="183">
        <f t="shared" si="147"/>
        <v>0</v>
      </c>
      <c r="AC427" s="139"/>
      <c r="AD427" s="140"/>
    </row>
    <row r="428" spans="2:30" ht="49.5" customHeight="1" hidden="1">
      <c r="B428" s="96" t="s">
        <v>373</v>
      </c>
      <c r="C428" s="209" t="s">
        <v>375</v>
      </c>
      <c r="D428" s="134"/>
      <c r="E428" s="135"/>
      <c r="F428" s="136"/>
      <c r="G428" s="141"/>
      <c r="H428" s="183">
        <f t="shared" si="137"/>
        <v>0</v>
      </c>
      <c r="I428" s="110">
        <f t="shared" si="140"/>
        <v>0</v>
      </c>
      <c r="J428" s="86">
        <f aca="true" t="shared" si="148" ref="J428:AB428">J69-J91</f>
        <v>0</v>
      </c>
      <c r="K428" s="86">
        <f t="shared" si="148"/>
        <v>0</v>
      </c>
      <c r="L428" s="86">
        <f t="shared" si="148"/>
        <v>0</v>
      </c>
      <c r="M428" s="86">
        <f t="shared" si="148"/>
        <v>0</v>
      </c>
      <c r="N428" s="86">
        <f t="shared" si="148"/>
        <v>0</v>
      </c>
      <c r="O428" s="86">
        <f t="shared" si="148"/>
        <v>0</v>
      </c>
      <c r="P428" s="86">
        <f t="shared" si="148"/>
        <v>0</v>
      </c>
      <c r="Q428" s="86">
        <f t="shared" si="148"/>
        <v>0</v>
      </c>
      <c r="R428" s="86">
        <f t="shared" si="148"/>
        <v>0</v>
      </c>
      <c r="S428" s="86">
        <f t="shared" si="148"/>
        <v>0</v>
      </c>
      <c r="T428" s="86">
        <f t="shared" si="148"/>
        <v>0</v>
      </c>
      <c r="U428" s="86">
        <f t="shared" si="148"/>
        <v>0</v>
      </c>
      <c r="V428" s="86">
        <f t="shared" si="148"/>
        <v>0</v>
      </c>
      <c r="W428" s="86">
        <f t="shared" si="148"/>
        <v>0</v>
      </c>
      <c r="X428" s="86">
        <f t="shared" si="148"/>
        <v>0</v>
      </c>
      <c r="Y428" s="86">
        <f t="shared" si="148"/>
        <v>0</v>
      </c>
      <c r="Z428" s="86">
        <f t="shared" si="148"/>
        <v>0</v>
      </c>
      <c r="AA428" s="127">
        <f t="shared" si="148"/>
        <v>0</v>
      </c>
      <c r="AB428" s="183">
        <f t="shared" si="148"/>
        <v>0</v>
      </c>
      <c r="AC428" s="139"/>
      <c r="AD428" s="140"/>
    </row>
    <row r="429" spans="2:30" ht="51" customHeight="1">
      <c r="B429" s="96" t="s">
        <v>378</v>
      </c>
      <c r="C429" s="208" t="s">
        <v>377</v>
      </c>
      <c r="D429" s="134"/>
      <c r="E429" s="135"/>
      <c r="F429" s="136"/>
      <c r="G429" s="141"/>
      <c r="H429" s="183">
        <f t="shared" si="137"/>
        <v>0</v>
      </c>
      <c r="I429" s="110">
        <f aca="true" t="shared" si="149" ref="I429:I437">I70-I96</f>
        <v>0</v>
      </c>
      <c r="J429" s="86">
        <f aca="true" t="shared" si="150" ref="J429:AB429">J70-J96</f>
        <v>0</v>
      </c>
      <c r="K429" s="86">
        <f t="shared" si="150"/>
        <v>0</v>
      </c>
      <c r="L429" s="86">
        <f t="shared" si="150"/>
        <v>0</v>
      </c>
      <c r="M429" s="86">
        <f t="shared" si="150"/>
        <v>0</v>
      </c>
      <c r="N429" s="86">
        <f t="shared" si="150"/>
        <v>0</v>
      </c>
      <c r="O429" s="86">
        <f t="shared" si="150"/>
        <v>0</v>
      </c>
      <c r="P429" s="86">
        <f t="shared" si="150"/>
        <v>0</v>
      </c>
      <c r="Q429" s="86">
        <f t="shared" si="150"/>
        <v>0</v>
      </c>
      <c r="R429" s="86">
        <f t="shared" si="150"/>
        <v>0</v>
      </c>
      <c r="S429" s="86">
        <f t="shared" si="150"/>
        <v>0</v>
      </c>
      <c r="T429" s="86">
        <f t="shared" si="150"/>
        <v>0</v>
      </c>
      <c r="U429" s="86">
        <f t="shared" si="150"/>
        <v>0</v>
      </c>
      <c r="V429" s="86">
        <f t="shared" si="150"/>
        <v>0</v>
      </c>
      <c r="W429" s="86">
        <f t="shared" si="150"/>
        <v>0</v>
      </c>
      <c r="X429" s="86">
        <f t="shared" si="150"/>
        <v>0</v>
      </c>
      <c r="Y429" s="86">
        <f t="shared" si="150"/>
        <v>0</v>
      </c>
      <c r="Z429" s="86">
        <f t="shared" si="150"/>
        <v>0</v>
      </c>
      <c r="AA429" s="127">
        <f t="shared" si="150"/>
        <v>0</v>
      </c>
      <c r="AB429" s="183">
        <f t="shared" si="150"/>
        <v>0</v>
      </c>
      <c r="AC429" s="139"/>
      <c r="AD429" s="140"/>
    </row>
    <row r="430" spans="2:30" ht="48.75" customHeight="1">
      <c r="B430" s="96" t="s">
        <v>391</v>
      </c>
      <c r="C430" s="208" t="s">
        <v>392</v>
      </c>
      <c r="D430" s="134"/>
      <c r="E430" s="135"/>
      <c r="F430" s="136"/>
      <c r="G430" s="141"/>
      <c r="H430" s="183">
        <f t="shared" si="137"/>
        <v>13491.7</v>
      </c>
      <c r="I430" s="110">
        <f t="shared" si="149"/>
        <v>0</v>
      </c>
      <c r="J430" s="86">
        <f aca="true" t="shared" si="151" ref="J430:AB430">J71-J97</f>
        <v>0</v>
      </c>
      <c r="K430" s="86">
        <f t="shared" si="151"/>
        <v>0</v>
      </c>
      <c r="L430" s="86">
        <f t="shared" si="151"/>
        <v>0</v>
      </c>
      <c r="M430" s="86">
        <f t="shared" si="151"/>
        <v>0</v>
      </c>
      <c r="N430" s="86">
        <f t="shared" si="151"/>
        <v>0</v>
      </c>
      <c r="O430" s="86">
        <f t="shared" si="151"/>
        <v>0</v>
      </c>
      <c r="P430" s="86">
        <f t="shared" si="151"/>
        <v>0</v>
      </c>
      <c r="Q430" s="86">
        <f t="shared" si="151"/>
        <v>0</v>
      </c>
      <c r="R430" s="86">
        <f t="shared" si="151"/>
        <v>0</v>
      </c>
      <c r="S430" s="86">
        <f t="shared" si="151"/>
        <v>13491.7</v>
      </c>
      <c r="T430" s="86">
        <f t="shared" si="151"/>
        <v>0</v>
      </c>
      <c r="U430" s="86">
        <f t="shared" si="151"/>
        <v>0</v>
      </c>
      <c r="V430" s="86">
        <f t="shared" si="151"/>
        <v>0</v>
      </c>
      <c r="W430" s="86">
        <f t="shared" si="151"/>
        <v>0</v>
      </c>
      <c r="X430" s="86">
        <f t="shared" si="151"/>
        <v>0</v>
      </c>
      <c r="Y430" s="86">
        <f t="shared" si="151"/>
        <v>0</v>
      </c>
      <c r="Z430" s="86">
        <f t="shared" si="151"/>
        <v>0</v>
      </c>
      <c r="AA430" s="127">
        <f t="shared" si="151"/>
        <v>0</v>
      </c>
      <c r="AB430" s="183">
        <f t="shared" si="151"/>
        <v>0</v>
      </c>
      <c r="AC430" s="139"/>
      <c r="AD430" s="140"/>
    </row>
    <row r="431" spans="2:30" ht="33.75" customHeight="1" hidden="1">
      <c r="B431" s="96" t="s">
        <v>350</v>
      </c>
      <c r="C431" s="97" t="s">
        <v>370</v>
      </c>
      <c r="D431" s="134"/>
      <c r="E431" s="135"/>
      <c r="F431" s="136"/>
      <c r="G431" s="141"/>
      <c r="H431" s="183">
        <f t="shared" si="137"/>
        <v>-13491.7</v>
      </c>
      <c r="I431" s="110">
        <f t="shared" si="149"/>
        <v>0</v>
      </c>
      <c r="J431" s="86">
        <f aca="true" t="shared" si="152" ref="J431:AB431">J72-J98</f>
        <v>0</v>
      </c>
      <c r="K431" s="86">
        <f t="shared" si="152"/>
        <v>0</v>
      </c>
      <c r="L431" s="86">
        <f t="shared" si="152"/>
        <v>0</v>
      </c>
      <c r="M431" s="86">
        <f t="shared" si="152"/>
        <v>0</v>
      </c>
      <c r="N431" s="86">
        <f t="shared" si="152"/>
        <v>0</v>
      </c>
      <c r="O431" s="86">
        <f t="shared" si="152"/>
        <v>0</v>
      </c>
      <c r="P431" s="86">
        <f t="shared" si="152"/>
        <v>0</v>
      </c>
      <c r="Q431" s="86">
        <f t="shared" si="152"/>
        <v>0</v>
      </c>
      <c r="R431" s="86">
        <f t="shared" si="152"/>
        <v>0</v>
      </c>
      <c r="S431" s="86">
        <f t="shared" si="152"/>
        <v>-13491.7</v>
      </c>
      <c r="T431" s="86">
        <f t="shared" si="152"/>
        <v>0</v>
      </c>
      <c r="U431" s="86">
        <f t="shared" si="152"/>
        <v>0</v>
      </c>
      <c r="V431" s="86">
        <f t="shared" si="152"/>
        <v>0</v>
      </c>
      <c r="W431" s="86">
        <f t="shared" si="152"/>
        <v>0</v>
      </c>
      <c r="X431" s="86">
        <f t="shared" si="152"/>
        <v>0</v>
      </c>
      <c r="Y431" s="86">
        <f t="shared" si="152"/>
        <v>0</v>
      </c>
      <c r="Z431" s="86">
        <f t="shared" si="152"/>
        <v>0</v>
      </c>
      <c r="AA431" s="127">
        <f t="shared" si="152"/>
        <v>0</v>
      </c>
      <c r="AB431" s="183">
        <f t="shared" si="152"/>
        <v>0</v>
      </c>
      <c r="AC431" s="139"/>
      <c r="AD431" s="140"/>
    </row>
    <row r="432" spans="2:30" ht="18.75" customHeight="1" thickBot="1">
      <c r="B432" s="96">
        <v>3</v>
      </c>
      <c r="C432" s="207" t="s">
        <v>396</v>
      </c>
      <c r="D432" s="134"/>
      <c r="E432" s="135"/>
      <c r="F432" s="136"/>
      <c r="G432" s="141"/>
      <c r="H432" s="183">
        <f t="shared" si="137"/>
        <v>0</v>
      </c>
      <c r="I432" s="110">
        <f t="shared" si="149"/>
        <v>0</v>
      </c>
      <c r="J432" s="86">
        <f aca="true" t="shared" si="153" ref="J432:AB432">J73-J99</f>
        <v>0</v>
      </c>
      <c r="K432" s="86">
        <f t="shared" si="153"/>
        <v>0</v>
      </c>
      <c r="L432" s="86">
        <f t="shared" si="153"/>
        <v>0</v>
      </c>
      <c r="M432" s="86">
        <f t="shared" si="153"/>
        <v>0</v>
      </c>
      <c r="N432" s="86">
        <f t="shared" si="153"/>
        <v>0</v>
      </c>
      <c r="O432" s="86">
        <f t="shared" si="153"/>
        <v>0</v>
      </c>
      <c r="P432" s="86">
        <f t="shared" si="153"/>
        <v>0</v>
      </c>
      <c r="Q432" s="86">
        <f t="shared" si="153"/>
        <v>0</v>
      </c>
      <c r="R432" s="86">
        <f t="shared" si="153"/>
        <v>0</v>
      </c>
      <c r="S432" s="86">
        <f t="shared" si="153"/>
        <v>0</v>
      </c>
      <c r="T432" s="86">
        <f t="shared" si="153"/>
        <v>0</v>
      </c>
      <c r="U432" s="86">
        <f t="shared" si="153"/>
        <v>0</v>
      </c>
      <c r="V432" s="86">
        <f t="shared" si="153"/>
        <v>0</v>
      </c>
      <c r="W432" s="86">
        <f t="shared" si="153"/>
        <v>0</v>
      </c>
      <c r="X432" s="86">
        <f t="shared" si="153"/>
        <v>0</v>
      </c>
      <c r="Y432" s="86">
        <f t="shared" si="153"/>
        <v>0</v>
      </c>
      <c r="Z432" s="86">
        <f t="shared" si="153"/>
        <v>0</v>
      </c>
      <c r="AA432" s="127">
        <f t="shared" si="153"/>
        <v>0</v>
      </c>
      <c r="AB432" s="183">
        <f t="shared" si="153"/>
        <v>0</v>
      </c>
      <c r="AC432" s="139"/>
      <c r="AD432" s="140"/>
    </row>
    <row r="433" spans="2:30" ht="18.75" customHeight="1" hidden="1">
      <c r="B433" s="155">
        <v>4</v>
      </c>
      <c r="C433" s="103" t="s">
        <v>19</v>
      </c>
      <c r="D433" s="134"/>
      <c r="E433" s="135"/>
      <c r="F433" s="136"/>
      <c r="G433" s="141"/>
      <c r="H433" s="183">
        <f t="shared" si="137"/>
        <v>0</v>
      </c>
      <c r="I433" s="110">
        <f t="shared" si="149"/>
        <v>0</v>
      </c>
      <c r="J433" s="86">
        <f aca="true" t="shared" si="154" ref="J433:AB437">J74-J100</f>
        <v>0</v>
      </c>
      <c r="K433" s="86">
        <f t="shared" si="154"/>
        <v>0</v>
      </c>
      <c r="L433" s="86">
        <f t="shared" si="154"/>
        <v>0</v>
      </c>
      <c r="M433" s="86">
        <f t="shared" si="154"/>
        <v>0</v>
      </c>
      <c r="N433" s="86">
        <f t="shared" si="154"/>
        <v>0</v>
      </c>
      <c r="O433" s="86">
        <f t="shared" si="154"/>
        <v>0</v>
      </c>
      <c r="P433" s="86">
        <f t="shared" si="154"/>
        <v>0</v>
      </c>
      <c r="Q433" s="86">
        <f t="shared" si="154"/>
        <v>0</v>
      </c>
      <c r="R433" s="86">
        <f t="shared" si="154"/>
        <v>0</v>
      </c>
      <c r="S433" s="86">
        <f t="shared" si="154"/>
        <v>0</v>
      </c>
      <c r="T433" s="86">
        <f t="shared" si="154"/>
        <v>0</v>
      </c>
      <c r="U433" s="86">
        <f t="shared" si="154"/>
        <v>0</v>
      </c>
      <c r="V433" s="86">
        <f t="shared" si="154"/>
        <v>0</v>
      </c>
      <c r="W433" s="86">
        <f t="shared" si="154"/>
        <v>0</v>
      </c>
      <c r="X433" s="86">
        <f t="shared" si="154"/>
        <v>0</v>
      </c>
      <c r="Y433" s="86">
        <f t="shared" si="154"/>
        <v>0</v>
      </c>
      <c r="Z433" s="86">
        <f t="shared" si="154"/>
        <v>0</v>
      </c>
      <c r="AA433" s="127">
        <f t="shared" si="154"/>
        <v>0</v>
      </c>
      <c r="AB433" s="183">
        <f t="shared" si="154"/>
        <v>0</v>
      </c>
      <c r="AC433" s="139"/>
      <c r="AD433" s="140"/>
    </row>
    <row r="434" spans="2:30" ht="18.75" customHeight="1" hidden="1">
      <c r="B434" s="155">
        <v>5</v>
      </c>
      <c r="C434" s="103" t="s">
        <v>20</v>
      </c>
      <c r="D434" s="134"/>
      <c r="E434" s="135"/>
      <c r="F434" s="136"/>
      <c r="G434" s="141"/>
      <c r="H434" s="183">
        <f t="shared" si="137"/>
        <v>5812.710000000006</v>
      </c>
      <c r="I434" s="110">
        <f t="shared" si="149"/>
        <v>0</v>
      </c>
      <c r="J434" s="86">
        <f aca="true" t="shared" si="155" ref="J434:X434">J75-J101</f>
        <v>0</v>
      </c>
      <c r="K434" s="86">
        <f t="shared" si="155"/>
        <v>0</v>
      </c>
      <c r="L434" s="86">
        <f t="shared" si="155"/>
        <v>0</v>
      </c>
      <c r="M434" s="86">
        <f t="shared" si="155"/>
        <v>0</v>
      </c>
      <c r="N434" s="86">
        <f t="shared" si="155"/>
        <v>0</v>
      </c>
      <c r="O434" s="86">
        <f t="shared" si="155"/>
        <v>0</v>
      </c>
      <c r="P434" s="86">
        <f t="shared" si="155"/>
        <v>0</v>
      </c>
      <c r="Q434" s="86">
        <f t="shared" si="155"/>
        <v>0</v>
      </c>
      <c r="R434" s="86">
        <f t="shared" si="155"/>
        <v>0</v>
      </c>
      <c r="S434" s="86">
        <f t="shared" si="155"/>
        <v>0</v>
      </c>
      <c r="T434" s="86">
        <f t="shared" si="155"/>
        <v>0</v>
      </c>
      <c r="U434" s="86">
        <f t="shared" si="155"/>
        <v>0</v>
      </c>
      <c r="V434" s="86">
        <f t="shared" si="155"/>
        <v>0</v>
      </c>
      <c r="W434" s="86">
        <f t="shared" si="155"/>
        <v>0</v>
      </c>
      <c r="X434" s="86">
        <f t="shared" si="155"/>
        <v>0</v>
      </c>
      <c r="Y434" s="86">
        <f t="shared" si="154"/>
        <v>0</v>
      </c>
      <c r="Z434" s="86">
        <f t="shared" si="154"/>
        <v>0</v>
      </c>
      <c r="AA434" s="127">
        <f t="shared" si="154"/>
        <v>0</v>
      </c>
      <c r="AB434" s="183">
        <f t="shared" si="154"/>
        <v>5812.710000000006</v>
      </c>
      <c r="AC434" s="139"/>
      <c r="AD434" s="140"/>
    </row>
    <row r="435" spans="2:30" ht="18.75" customHeight="1" hidden="1">
      <c r="B435" s="155">
        <v>6</v>
      </c>
      <c r="C435" s="103" t="s">
        <v>21</v>
      </c>
      <c r="D435" s="134"/>
      <c r="E435" s="135"/>
      <c r="F435" s="136"/>
      <c r="G435" s="141"/>
      <c r="H435" s="183">
        <f t="shared" si="137"/>
        <v>84899</v>
      </c>
      <c r="I435" s="110">
        <f t="shared" si="149"/>
        <v>0</v>
      </c>
      <c r="J435" s="86">
        <f t="shared" si="154"/>
        <v>0</v>
      </c>
      <c r="K435" s="86">
        <f t="shared" si="154"/>
        <v>0</v>
      </c>
      <c r="L435" s="86">
        <f t="shared" si="154"/>
        <v>0</v>
      </c>
      <c r="M435" s="86">
        <f t="shared" si="154"/>
        <v>0</v>
      </c>
      <c r="N435" s="86">
        <f t="shared" si="154"/>
        <v>0</v>
      </c>
      <c r="O435" s="86">
        <f t="shared" si="154"/>
        <v>0</v>
      </c>
      <c r="P435" s="86">
        <f t="shared" si="154"/>
        <v>0</v>
      </c>
      <c r="Q435" s="86">
        <f t="shared" si="154"/>
        <v>0</v>
      </c>
      <c r="R435" s="86">
        <f t="shared" si="154"/>
        <v>0</v>
      </c>
      <c r="S435" s="86">
        <f t="shared" si="154"/>
        <v>0</v>
      </c>
      <c r="T435" s="86">
        <f t="shared" si="154"/>
        <v>0</v>
      </c>
      <c r="U435" s="86">
        <f t="shared" si="154"/>
        <v>0</v>
      </c>
      <c r="V435" s="86">
        <f t="shared" si="154"/>
        <v>0</v>
      </c>
      <c r="W435" s="86">
        <f t="shared" si="154"/>
        <v>0</v>
      </c>
      <c r="X435" s="86">
        <f t="shared" si="154"/>
        <v>0</v>
      </c>
      <c r="Y435" s="86">
        <f t="shared" si="154"/>
        <v>0</v>
      </c>
      <c r="Z435" s="86">
        <f t="shared" si="154"/>
        <v>0</v>
      </c>
      <c r="AA435" s="127">
        <f t="shared" si="154"/>
        <v>0</v>
      </c>
      <c r="AB435" s="183">
        <f t="shared" si="154"/>
        <v>84899</v>
      </c>
      <c r="AC435" s="139"/>
      <c r="AD435" s="140"/>
    </row>
    <row r="436" spans="2:30" ht="18.75" customHeight="1" hidden="1">
      <c r="B436" s="155">
        <v>7</v>
      </c>
      <c r="C436" s="103" t="s">
        <v>22</v>
      </c>
      <c r="D436" s="134"/>
      <c r="E436" s="135"/>
      <c r="F436" s="136"/>
      <c r="G436" s="141"/>
      <c r="H436" s="183">
        <f t="shared" si="137"/>
        <v>0</v>
      </c>
      <c r="I436" s="110">
        <f t="shared" si="149"/>
        <v>0</v>
      </c>
      <c r="J436" s="86">
        <f t="shared" si="154"/>
        <v>0</v>
      </c>
      <c r="K436" s="86">
        <f t="shared" si="154"/>
        <v>0</v>
      </c>
      <c r="L436" s="86">
        <f t="shared" si="154"/>
        <v>0</v>
      </c>
      <c r="M436" s="86">
        <f t="shared" si="154"/>
        <v>0</v>
      </c>
      <c r="N436" s="86">
        <f t="shared" si="154"/>
        <v>0</v>
      </c>
      <c r="O436" s="86">
        <f t="shared" si="154"/>
        <v>0</v>
      </c>
      <c r="P436" s="86">
        <f t="shared" si="154"/>
        <v>0</v>
      </c>
      <c r="Q436" s="86">
        <f t="shared" si="154"/>
        <v>0</v>
      </c>
      <c r="R436" s="86">
        <f t="shared" si="154"/>
        <v>0</v>
      </c>
      <c r="S436" s="86">
        <f t="shared" si="154"/>
        <v>0</v>
      </c>
      <c r="T436" s="86">
        <f t="shared" si="154"/>
        <v>0</v>
      </c>
      <c r="U436" s="86">
        <f t="shared" si="154"/>
        <v>0</v>
      </c>
      <c r="V436" s="86">
        <f t="shared" si="154"/>
        <v>0</v>
      </c>
      <c r="W436" s="86">
        <f t="shared" si="154"/>
        <v>0</v>
      </c>
      <c r="X436" s="86">
        <f t="shared" si="154"/>
        <v>0</v>
      </c>
      <c r="Y436" s="86">
        <f t="shared" si="154"/>
        <v>0</v>
      </c>
      <c r="Z436" s="86">
        <f t="shared" si="154"/>
        <v>0</v>
      </c>
      <c r="AA436" s="127">
        <f t="shared" si="154"/>
        <v>0</v>
      </c>
      <c r="AB436" s="183">
        <f t="shared" si="154"/>
        <v>0</v>
      </c>
      <c r="AC436" s="139"/>
      <c r="AD436" s="140"/>
    </row>
    <row r="437" spans="2:30" ht="18.75" customHeight="1" hidden="1" thickBot="1">
      <c r="B437" s="224">
        <v>8</v>
      </c>
      <c r="C437" s="225" t="s">
        <v>23</v>
      </c>
      <c r="D437" s="226"/>
      <c r="E437" s="227"/>
      <c r="F437" s="228"/>
      <c r="G437" s="229"/>
      <c r="H437" s="230">
        <f t="shared" si="137"/>
        <v>4346.12</v>
      </c>
      <c r="I437" s="130">
        <f t="shared" si="149"/>
        <v>0</v>
      </c>
      <c r="J437" s="116">
        <f t="shared" si="154"/>
        <v>0</v>
      </c>
      <c r="K437" s="116">
        <f t="shared" si="154"/>
        <v>0</v>
      </c>
      <c r="L437" s="116">
        <f t="shared" si="154"/>
        <v>0</v>
      </c>
      <c r="M437" s="116">
        <f t="shared" si="154"/>
        <v>0</v>
      </c>
      <c r="N437" s="116">
        <f t="shared" si="154"/>
        <v>0</v>
      </c>
      <c r="O437" s="116">
        <f t="shared" si="154"/>
        <v>0</v>
      </c>
      <c r="P437" s="116">
        <f t="shared" si="154"/>
        <v>0</v>
      </c>
      <c r="Q437" s="116">
        <f t="shared" si="154"/>
        <v>0</v>
      </c>
      <c r="R437" s="116">
        <f t="shared" si="154"/>
        <v>0</v>
      </c>
      <c r="S437" s="116">
        <f t="shared" si="154"/>
        <v>0</v>
      </c>
      <c r="T437" s="116">
        <f t="shared" si="154"/>
        <v>0</v>
      </c>
      <c r="U437" s="116">
        <f t="shared" si="154"/>
        <v>0</v>
      </c>
      <c r="V437" s="116">
        <f t="shared" si="154"/>
        <v>0</v>
      </c>
      <c r="W437" s="116">
        <f t="shared" si="154"/>
        <v>0</v>
      </c>
      <c r="X437" s="116">
        <f t="shared" si="154"/>
        <v>0</v>
      </c>
      <c r="Y437" s="116">
        <f t="shared" si="154"/>
        <v>0</v>
      </c>
      <c r="Z437" s="116">
        <f t="shared" si="154"/>
        <v>0</v>
      </c>
      <c r="AA437" s="128">
        <f t="shared" si="154"/>
        <v>0</v>
      </c>
      <c r="AB437" s="230">
        <f t="shared" si="154"/>
        <v>4346.12</v>
      </c>
      <c r="AC437" s="139"/>
      <c r="AD437" s="140"/>
    </row>
    <row r="438" spans="2:30" s="17" customFormat="1" ht="23.25" customHeight="1" thickBot="1">
      <c r="B438" s="304" t="s">
        <v>333</v>
      </c>
      <c r="C438" s="305"/>
      <c r="D438" s="259"/>
      <c r="E438" s="344" t="s">
        <v>333</v>
      </c>
      <c r="F438" s="345"/>
      <c r="G438" s="260"/>
      <c r="H438" s="85">
        <f aca="true" t="shared" si="156" ref="H438:H466">I438+J438+K438+L438+M438+N438+O438+P438+Q438+R438+S438+T438+V438+W438+X438+Y438+Z438+AA438+AB438</f>
        <v>575353.1000000032</v>
      </c>
      <c r="I438" s="76">
        <f aca="true" t="shared" si="157" ref="I438:N439">I23+I79-I105-I44</f>
        <v>510364.9399999995</v>
      </c>
      <c r="J438" s="76">
        <f t="shared" si="157"/>
        <v>28297.500000003725</v>
      </c>
      <c r="K438" s="76">
        <f t="shared" si="157"/>
        <v>0</v>
      </c>
      <c r="L438" s="76">
        <f t="shared" si="157"/>
        <v>294</v>
      </c>
      <c r="M438" s="76">
        <f t="shared" si="157"/>
        <v>0</v>
      </c>
      <c r="N438" s="76">
        <f t="shared" si="157"/>
        <v>0</v>
      </c>
      <c r="O438" s="76">
        <f aca="true" t="shared" si="158" ref="O438:AB438">O23+O79-O105-O44</f>
        <v>0</v>
      </c>
      <c r="P438" s="76">
        <f t="shared" si="158"/>
        <v>0</v>
      </c>
      <c r="Q438" s="76">
        <f t="shared" si="158"/>
        <v>0</v>
      </c>
      <c r="R438" s="76">
        <f t="shared" si="158"/>
        <v>0</v>
      </c>
      <c r="S438" s="303">
        <f t="shared" si="158"/>
        <v>0</v>
      </c>
      <c r="T438" s="76">
        <f t="shared" si="158"/>
        <v>0</v>
      </c>
      <c r="U438" s="76">
        <f t="shared" si="158"/>
        <v>-3237804</v>
      </c>
      <c r="V438" s="76">
        <f t="shared" si="158"/>
        <v>0</v>
      </c>
      <c r="W438" s="76">
        <f t="shared" si="158"/>
        <v>0</v>
      </c>
      <c r="X438" s="76">
        <f t="shared" si="158"/>
        <v>0</v>
      </c>
      <c r="Y438" s="76">
        <f t="shared" si="158"/>
        <v>0</v>
      </c>
      <c r="Z438" s="76">
        <f t="shared" si="158"/>
        <v>0</v>
      </c>
      <c r="AA438" s="76">
        <f t="shared" si="158"/>
        <v>0</v>
      </c>
      <c r="AB438" s="76">
        <f t="shared" si="158"/>
        <v>36396.66000000003</v>
      </c>
      <c r="AC438" s="18" t="e">
        <f>SUM(#REF!+#REF!+#REF!+#REF!)+#REF!</f>
        <v>#REF!</v>
      </c>
      <c r="AD438" s="37" t="e">
        <f>SUM(#REF!+#REF!+#REF!+#REF!)+#REF!</f>
        <v>#REF!</v>
      </c>
    </row>
    <row r="439" spans="2:30" s="17" customFormat="1" ht="17.25">
      <c r="B439" s="201">
        <v>1</v>
      </c>
      <c r="C439" s="257" t="s">
        <v>3</v>
      </c>
      <c r="D439" s="219"/>
      <c r="E439" s="203">
        <v>1</v>
      </c>
      <c r="F439" s="258" t="s">
        <v>3</v>
      </c>
      <c r="G439" s="204"/>
      <c r="H439" s="102">
        <f t="shared" si="156"/>
        <v>479061.57000000356</v>
      </c>
      <c r="I439" s="253">
        <f t="shared" si="157"/>
        <v>450470.06999999983</v>
      </c>
      <c r="J439" s="253">
        <f t="shared" si="157"/>
        <v>28297.500000003725</v>
      </c>
      <c r="K439" s="253">
        <f t="shared" si="157"/>
        <v>0</v>
      </c>
      <c r="L439" s="253">
        <f t="shared" si="157"/>
        <v>294</v>
      </c>
      <c r="M439" s="253">
        <f t="shared" si="157"/>
        <v>0</v>
      </c>
      <c r="N439" s="253">
        <f t="shared" si="157"/>
        <v>0</v>
      </c>
      <c r="O439" s="254">
        <f aca="true" t="shared" si="159" ref="O439:T439">O24+O80-O106</f>
        <v>0</v>
      </c>
      <c r="P439" s="254">
        <f t="shared" si="159"/>
        <v>0</v>
      </c>
      <c r="Q439" s="254">
        <f t="shared" si="159"/>
        <v>0</v>
      </c>
      <c r="R439" s="254">
        <f t="shared" si="159"/>
        <v>0</v>
      </c>
      <c r="S439" s="254">
        <f t="shared" si="159"/>
        <v>0</v>
      </c>
      <c r="T439" s="254">
        <f t="shared" si="159"/>
        <v>0</v>
      </c>
      <c r="U439" s="254">
        <f aca="true" t="shared" si="160" ref="U439:AB439">U24+U80-U106</f>
        <v>0</v>
      </c>
      <c r="V439" s="254">
        <f t="shared" si="160"/>
        <v>0</v>
      </c>
      <c r="W439" s="254">
        <f t="shared" si="160"/>
        <v>0</v>
      </c>
      <c r="X439" s="254">
        <f t="shared" si="160"/>
        <v>0</v>
      </c>
      <c r="Y439" s="254">
        <f t="shared" si="160"/>
        <v>0</v>
      </c>
      <c r="Z439" s="254">
        <f t="shared" si="160"/>
        <v>0</v>
      </c>
      <c r="AA439" s="255">
        <f t="shared" si="160"/>
        <v>0</v>
      </c>
      <c r="AB439" s="256">
        <f t="shared" si="160"/>
        <v>0</v>
      </c>
      <c r="AC439" s="38" t="e">
        <f>SUM(#REF!+#REF!+#REF!+#REF!)+#REF!</f>
        <v>#REF!</v>
      </c>
      <c r="AD439" s="39" t="e">
        <f>SUM(#REF!+#REF!+#REF!+#REF!)+#REF!</f>
        <v>#REF!</v>
      </c>
    </row>
    <row r="440" spans="2:30" ht="19.5" customHeight="1">
      <c r="B440" s="96" t="s">
        <v>5</v>
      </c>
      <c r="C440" s="97" t="s">
        <v>6</v>
      </c>
      <c r="D440" s="98"/>
      <c r="E440" s="165" t="s">
        <v>5</v>
      </c>
      <c r="F440" s="152" t="s">
        <v>6</v>
      </c>
      <c r="G440" s="175"/>
      <c r="H440" s="183">
        <f t="shared" si="156"/>
        <v>479061.5700000038</v>
      </c>
      <c r="I440" s="91">
        <f aca="true" t="shared" si="161" ref="I440:N440">I26+I82-I107-I45</f>
        <v>450470.07000000007</v>
      </c>
      <c r="J440" s="91">
        <f t="shared" si="161"/>
        <v>28297.500000003725</v>
      </c>
      <c r="K440" s="91">
        <f t="shared" si="161"/>
        <v>0</v>
      </c>
      <c r="L440" s="91">
        <f t="shared" si="161"/>
        <v>294</v>
      </c>
      <c r="M440" s="91">
        <f t="shared" si="161"/>
        <v>0</v>
      </c>
      <c r="N440" s="91">
        <f t="shared" si="161"/>
        <v>0</v>
      </c>
      <c r="O440" s="100">
        <f aca="true" t="shared" si="162" ref="O440:T440">O26+O82-O107</f>
        <v>0</v>
      </c>
      <c r="P440" s="100">
        <f t="shared" si="162"/>
        <v>0</v>
      </c>
      <c r="Q440" s="100">
        <f t="shared" si="162"/>
        <v>0</v>
      </c>
      <c r="R440" s="100">
        <f t="shared" si="162"/>
        <v>0</v>
      </c>
      <c r="S440" s="100">
        <f t="shared" si="162"/>
        <v>0</v>
      </c>
      <c r="T440" s="100">
        <f t="shared" si="162"/>
        <v>0</v>
      </c>
      <c r="U440" s="100">
        <f>U26+U82-U107</f>
        <v>0</v>
      </c>
      <c r="V440" s="100">
        <f aca="true" t="shared" si="163" ref="V440:AB440">V26+V82-V107</f>
        <v>0</v>
      </c>
      <c r="W440" s="100">
        <f t="shared" si="163"/>
        <v>0</v>
      </c>
      <c r="X440" s="100">
        <f t="shared" si="163"/>
        <v>0</v>
      </c>
      <c r="Y440" s="100">
        <f t="shared" si="163"/>
        <v>0</v>
      </c>
      <c r="Z440" s="100">
        <f t="shared" si="163"/>
        <v>0</v>
      </c>
      <c r="AA440" s="185">
        <f t="shared" si="163"/>
        <v>0</v>
      </c>
      <c r="AB440" s="191">
        <f t="shared" si="163"/>
        <v>0</v>
      </c>
      <c r="AC440" s="22" t="e">
        <f>SUM(#REF!+#REF!+#REF!+#REF!)+#REF!</f>
        <v>#REF!</v>
      </c>
      <c r="AD440" s="23" t="e">
        <f>SUM(#REF!+#REF!+#REF!+#REF!)+#REF!</f>
        <v>#REF!</v>
      </c>
    </row>
    <row r="441" spans="2:30" ht="18.75" customHeight="1">
      <c r="B441" s="96" t="s">
        <v>7</v>
      </c>
      <c r="C441" s="97" t="s">
        <v>8</v>
      </c>
      <c r="D441" s="98"/>
      <c r="E441" s="165" t="s">
        <v>7</v>
      </c>
      <c r="F441" s="152" t="s">
        <v>8</v>
      </c>
      <c r="G441" s="175"/>
      <c r="H441" s="183">
        <f t="shared" si="156"/>
        <v>0</v>
      </c>
      <c r="I441" s="91">
        <f aca="true" t="shared" si="164" ref="I441:T441">I27+I83-I126</f>
        <v>0</v>
      </c>
      <c r="J441" s="100">
        <f t="shared" si="164"/>
        <v>0</v>
      </c>
      <c r="K441" s="100">
        <f t="shared" si="164"/>
        <v>0</v>
      </c>
      <c r="L441" s="100">
        <f t="shared" si="164"/>
        <v>0</v>
      </c>
      <c r="M441" s="100">
        <f t="shared" si="164"/>
        <v>0</v>
      </c>
      <c r="N441" s="100">
        <f t="shared" si="164"/>
        <v>0</v>
      </c>
      <c r="O441" s="100">
        <f t="shared" si="164"/>
        <v>0</v>
      </c>
      <c r="P441" s="100">
        <f t="shared" si="164"/>
        <v>0</v>
      </c>
      <c r="Q441" s="100">
        <f t="shared" si="164"/>
        <v>0</v>
      </c>
      <c r="R441" s="100">
        <f t="shared" si="164"/>
        <v>0</v>
      </c>
      <c r="S441" s="100">
        <f t="shared" si="164"/>
        <v>0</v>
      </c>
      <c r="T441" s="100">
        <f t="shared" si="164"/>
        <v>0</v>
      </c>
      <c r="U441" s="100">
        <f>U27+U83-U126</f>
        <v>0</v>
      </c>
      <c r="V441" s="100">
        <f aca="true" t="shared" si="165" ref="V441:AB441">V27+V83-V126</f>
        <v>0</v>
      </c>
      <c r="W441" s="100">
        <f t="shared" si="165"/>
        <v>0</v>
      </c>
      <c r="X441" s="100">
        <f t="shared" si="165"/>
        <v>0</v>
      </c>
      <c r="Y441" s="100">
        <f t="shared" si="165"/>
        <v>0</v>
      </c>
      <c r="Z441" s="100">
        <f t="shared" si="165"/>
        <v>0</v>
      </c>
      <c r="AA441" s="185">
        <f t="shared" si="165"/>
        <v>0</v>
      </c>
      <c r="AB441" s="191">
        <f t="shared" si="165"/>
        <v>0</v>
      </c>
      <c r="AC441" s="22" t="e">
        <f>SUM(#REF!+#REF!+#REF!+#REF!)+#REF!</f>
        <v>#REF!</v>
      </c>
      <c r="AD441" s="23" t="e">
        <f>SUM(#REF!+#REF!+#REF!+#REF!)+#REF!</f>
        <v>#REF!</v>
      </c>
    </row>
    <row r="442" spans="2:30" s="17" customFormat="1" ht="40.5" customHeight="1">
      <c r="B442" s="155">
        <v>2</v>
      </c>
      <c r="C442" s="211" t="s">
        <v>9</v>
      </c>
      <c r="D442" s="134"/>
      <c r="E442" s="135">
        <v>2</v>
      </c>
      <c r="F442" s="151" t="s">
        <v>9</v>
      </c>
      <c r="G442" s="141"/>
      <c r="H442" s="183">
        <f t="shared" si="156"/>
        <v>59894.86999999988</v>
      </c>
      <c r="I442" s="91">
        <f aca="true" t="shared" si="166" ref="I442:N442">I28+I84-I136-SUM(I48:I56)</f>
        <v>59894.86999999988</v>
      </c>
      <c r="J442" s="91">
        <f t="shared" si="166"/>
        <v>0</v>
      </c>
      <c r="K442" s="91">
        <f t="shared" si="166"/>
        <v>0</v>
      </c>
      <c r="L442" s="91">
        <f t="shared" si="166"/>
        <v>0</v>
      </c>
      <c r="M442" s="91">
        <f t="shared" si="166"/>
        <v>0</v>
      </c>
      <c r="N442" s="91">
        <f t="shared" si="166"/>
        <v>0</v>
      </c>
      <c r="O442" s="100">
        <f>O28+O84-O136</f>
        <v>0</v>
      </c>
      <c r="P442" s="100">
        <f>P28+P84-P136</f>
        <v>0</v>
      </c>
      <c r="Q442" s="100">
        <f>Q28+Q84-Q136</f>
        <v>0</v>
      </c>
      <c r="R442" s="100">
        <f>R28+R84-R136</f>
        <v>0</v>
      </c>
      <c r="S442" s="100">
        <f>S28+S84-S136-S44</f>
        <v>0</v>
      </c>
      <c r="T442" s="100">
        <f>T28+T84-T136</f>
        <v>0</v>
      </c>
      <c r="U442" s="100">
        <f>U28+U84-U136</f>
        <v>-3237804</v>
      </c>
      <c r="V442" s="100">
        <f aca="true" t="shared" si="167" ref="V442:AB442">V28+V84-V136</f>
        <v>0</v>
      </c>
      <c r="W442" s="100">
        <f t="shared" si="167"/>
        <v>0</v>
      </c>
      <c r="X442" s="100">
        <f t="shared" si="167"/>
        <v>0</v>
      </c>
      <c r="Y442" s="100">
        <f t="shared" si="167"/>
        <v>0</v>
      </c>
      <c r="Z442" s="100">
        <f t="shared" si="167"/>
        <v>0</v>
      </c>
      <c r="AA442" s="185">
        <f t="shared" si="167"/>
        <v>0</v>
      </c>
      <c r="AB442" s="191">
        <f t="shared" si="167"/>
        <v>0</v>
      </c>
      <c r="AC442" s="22" t="e">
        <f>SUM(#REF!+#REF!+#REF!+#REF!)+#REF!</f>
        <v>#REF!</v>
      </c>
      <c r="AD442" s="23" t="e">
        <f>SUM(#REF!+#REF!+#REF!+#REF!)+#REF!</f>
        <v>#REF!</v>
      </c>
    </row>
    <row r="443" spans="2:30" ht="34.5">
      <c r="B443" s="96" t="s">
        <v>10</v>
      </c>
      <c r="C443" s="97" t="s">
        <v>367</v>
      </c>
      <c r="D443" s="98"/>
      <c r="E443" s="165" t="s">
        <v>10</v>
      </c>
      <c r="F443" s="152" t="s">
        <v>277</v>
      </c>
      <c r="G443" s="175"/>
      <c r="H443" s="183">
        <f t="shared" si="156"/>
        <v>59673.659999999916</v>
      </c>
      <c r="I443" s="91">
        <f aca="true" t="shared" si="168" ref="I443:T443">I85-I137</f>
        <v>59673.659999999916</v>
      </c>
      <c r="J443" s="100">
        <f t="shared" si="168"/>
        <v>0</v>
      </c>
      <c r="K443" s="100">
        <f t="shared" si="168"/>
        <v>0</v>
      </c>
      <c r="L443" s="100">
        <f t="shared" si="168"/>
        <v>0</v>
      </c>
      <c r="M443" s="100">
        <f t="shared" si="168"/>
        <v>0</v>
      </c>
      <c r="N443" s="100">
        <f t="shared" si="168"/>
        <v>0</v>
      </c>
      <c r="O443" s="100">
        <f t="shared" si="168"/>
        <v>0</v>
      </c>
      <c r="P443" s="100">
        <f t="shared" si="168"/>
        <v>0</v>
      </c>
      <c r="Q443" s="100">
        <f t="shared" si="168"/>
        <v>0</v>
      </c>
      <c r="R443" s="100">
        <f t="shared" si="168"/>
        <v>0</v>
      </c>
      <c r="S443" s="100">
        <f t="shared" si="168"/>
        <v>0</v>
      </c>
      <c r="T443" s="100">
        <f t="shared" si="168"/>
        <v>0</v>
      </c>
      <c r="U443" s="100">
        <f>U85-U137</f>
        <v>0</v>
      </c>
      <c r="V443" s="100">
        <f aca="true" t="shared" si="169" ref="V443:AB443">V85-V137</f>
        <v>0</v>
      </c>
      <c r="W443" s="100">
        <f t="shared" si="169"/>
        <v>0</v>
      </c>
      <c r="X443" s="100">
        <f t="shared" si="169"/>
        <v>0</v>
      </c>
      <c r="Y443" s="100">
        <f t="shared" si="169"/>
        <v>0</v>
      </c>
      <c r="Z443" s="100">
        <f t="shared" si="169"/>
        <v>0</v>
      </c>
      <c r="AA443" s="185">
        <f t="shared" si="169"/>
        <v>0</v>
      </c>
      <c r="AB443" s="191">
        <f t="shared" si="169"/>
        <v>0</v>
      </c>
      <c r="AC443" s="22" t="e">
        <f>SUM(#REF!+#REF!+#REF!+#REF!)+#REF!</f>
        <v>#REF!</v>
      </c>
      <c r="AD443" s="23" t="e">
        <f>SUM(#REF!+#REF!+#REF!+#REF!)+#REF!</f>
        <v>#REF!</v>
      </c>
    </row>
    <row r="444" spans="2:30" ht="34.5" hidden="1">
      <c r="B444" s="96" t="s">
        <v>11</v>
      </c>
      <c r="C444" s="97" t="s">
        <v>368</v>
      </c>
      <c r="D444" s="98"/>
      <c r="E444" s="165" t="s">
        <v>11</v>
      </c>
      <c r="F444" s="152" t="s">
        <v>278</v>
      </c>
      <c r="G444" s="175"/>
      <c r="H444" s="183">
        <f t="shared" si="156"/>
        <v>0</v>
      </c>
      <c r="I444" s="91">
        <f aca="true" t="shared" si="170" ref="I444:T444">I86-I202</f>
        <v>0</v>
      </c>
      <c r="J444" s="100">
        <f t="shared" si="170"/>
        <v>0</v>
      </c>
      <c r="K444" s="100">
        <f t="shared" si="170"/>
        <v>0</v>
      </c>
      <c r="L444" s="100">
        <f t="shared" si="170"/>
        <v>0</v>
      </c>
      <c r="M444" s="100">
        <f t="shared" si="170"/>
        <v>0</v>
      </c>
      <c r="N444" s="100">
        <f t="shared" si="170"/>
        <v>0</v>
      </c>
      <c r="O444" s="100">
        <f t="shared" si="170"/>
        <v>0</v>
      </c>
      <c r="P444" s="100">
        <f t="shared" si="170"/>
        <v>0</v>
      </c>
      <c r="Q444" s="100">
        <f t="shared" si="170"/>
        <v>0</v>
      </c>
      <c r="R444" s="100">
        <f t="shared" si="170"/>
        <v>0</v>
      </c>
      <c r="S444" s="100">
        <f t="shared" si="170"/>
        <v>0</v>
      </c>
      <c r="T444" s="100">
        <f t="shared" si="170"/>
        <v>0</v>
      </c>
      <c r="U444" s="100">
        <f>U86-U202</f>
        <v>0</v>
      </c>
      <c r="V444" s="100">
        <f aca="true" t="shared" si="171" ref="V444:AB444">V86-V202</f>
        <v>0</v>
      </c>
      <c r="W444" s="100">
        <f t="shared" si="171"/>
        <v>0</v>
      </c>
      <c r="X444" s="100">
        <f t="shared" si="171"/>
        <v>0</v>
      </c>
      <c r="Y444" s="100">
        <f t="shared" si="171"/>
        <v>0</v>
      </c>
      <c r="Z444" s="100">
        <f t="shared" si="171"/>
        <v>0</v>
      </c>
      <c r="AA444" s="185">
        <f t="shared" si="171"/>
        <v>0</v>
      </c>
      <c r="AB444" s="191">
        <f t="shared" si="171"/>
        <v>0</v>
      </c>
      <c r="AC444" s="22" t="e">
        <f>SUM(#REF!+#REF!+#REF!+#REF!)+#REF!</f>
        <v>#REF!</v>
      </c>
      <c r="AD444" s="23" t="e">
        <f>SUM(#REF!+#REF!+#REF!+#REF!)+#REF!</f>
        <v>#REF!</v>
      </c>
    </row>
    <row r="445" spans="2:30" ht="51.75" hidden="1">
      <c r="B445" s="96" t="s">
        <v>12</v>
      </c>
      <c r="C445" s="97" t="s">
        <v>371</v>
      </c>
      <c r="D445" s="98"/>
      <c r="E445" s="165" t="s">
        <v>12</v>
      </c>
      <c r="F445" s="152" t="s">
        <v>279</v>
      </c>
      <c r="G445" s="175"/>
      <c r="H445" s="183">
        <f t="shared" si="156"/>
        <v>0</v>
      </c>
      <c r="I445" s="91">
        <f aca="true" t="shared" si="172" ref="I445:T445">I87-I207</f>
        <v>0</v>
      </c>
      <c r="J445" s="100">
        <f t="shared" si="172"/>
        <v>0</v>
      </c>
      <c r="K445" s="100">
        <f t="shared" si="172"/>
        <v>0</v>
      </c>
      <c r="L445" s="100">
        <f t="shared" si="172"/>
        <v>0</v>
      </c>
      <c r="M445" s="100">
        <f t="shared" si="172"/>
        <v>0</v>
      </c>
      <c r="N445" s="100">
        <f t="shared" si="172"/>
        <v>0</v>
      </c>
      <c r="O445" s="100">
        <f t="shared" si="172"/>
        <v>0</v>
      </c>
      <c r="P445" s="100">
        <f t="shared" si="172"/>
        <v>0</v>
      </c>
      <c r="Q445" s="100">
        <f t="shared" si="172"/>
        <v>0</v>
      </c>
      <c r="R445" s="100">
        <f t="shared" si="172"/>
        <v>0</v>
      </c>
      <c r="S445" s="100">
        <f t="shared" si="172"/>
        <v>0</v>
      </c>
      <c r="T445" s="100">
        <f t="shared" si="172"/>
        <v>0</v>
      </c>
      <c r="U445" s="100">
        <f>U87-U207</f>
        <v>0</v>
      </c>
      <c r="V445" s="100">
        <f aca="true" t="shared" si="173" ref="V445:AB445">V87-V207</f>
        <v>0</v>
      </c>
      <c r="W445" s="100">
        <f t="shared" si="173"/>
        <v>0</v>
      </c>
      <c r="X445" s="100">
        <f t="shared" si="173"/>
        <v>0</v>
      </c>
      <c r="Y445" s="100">
        <f t="shared" si="173"/>
        <v>0</v>
      </c>
      <c r="Z445" s="100">
        <f t="shared" si="173"/>
        <v>0</v>
      </c>
      <c r="AA445" s="185">
        <f t="shared" si="173"/>
        <v>0</v>
      </c>
      <c r="AB445" s="191">
        <f t="shared" si="173"/>
        <v>0</v>
      </c>
      <c r="AC445" s="22" t="e">
        <f>SUM(#REF!+#REF!+#REF!+#REF!)+#REF!</f>
        <v>#REF!</v>
      </c>
      <c r="AD445" s="23" t="e">
        <f>SUM(#REF!+#REF!+#REF!+#REF!)+#REF!</f>
        <v>#REF!</v>
      </c>
    </row>
    <row r="446" spans="2:30" ht="34.5" hidden="1">
      <c r="B446" s="96" t="s">
        <v>13</v>
      </c>
      <c r="C446" s="97" t="s">
        <v>281</v>
      </c>
      <c r="D446" s="98"/>
      <c r="E446" s="165" t="s">
        <v>13</v>
      </c>
      <c r="F446" s="152" t="s">
        <v>281</v>
      </c>
      <c r="G446" s="175"/>
      <c r="H446" s="183">
        <f t="shared" si="156"/>
        <v>0</v>
      </c>
      <c r="I446" s="91">
        <f aca="true" t="shared" si="174" ref="I446:T446">I88-I213</f>
        <v>0</v>
      </c>
      <c r="J446" s="100">
        <f t="shared" si="174"/>
        <v>0</v>
      </c>
      <c r="K446" s="100">
        <f t="shared" si="174"/>
        <v>0</v>
      </c>
      <c r="L446" s="100">
        <f t="shared" si="174"/>
        <v>0</v>
      </c>
      <c r="M446" s="100">
        <f t="shared" si="174"/>
        <v>0</v>
      </c>
      <c r="N446" s="100">
        <f t="shared" si="174"/>
        <v>0</v>
      </c>
      <c r="O446" s="100">
        <f t="shared" si="174"/>
        <v>0</v>
      </c>
      <c r="P446" s="100">
        <f t="shared" si="174"/>
        <v>0</v>
      </c>
      <c r="Q446" s="100">
        <f t="shared" si="174"/>
        <v>0</v>
      </c>
      <c r="R446" s="100">
        <f t="shared" si="174"/>
        <v>0</v>
      </c>
      <c r="S446" s="100">
        <f t="shared" si="174"/>
        <v>0</v>
      </c>
      <c r="T446" s="100">
        <f t="shared" si="174"/>
        <v>0</v>
      </c>
      <c r="U446" s="100">
        <f>U88-U213</f>
        <v>0</v>
      </c>
      <c r="V446" s="100">
        <f aca="true" t="shared" si="175" ref="V446:AB446">V88-V213</f>
        <v>0</v>
      </c>
      <c r="W446" s="100">
        <f t="shared" si="175"/>
        <v>0</v>
      </c>
      <c r="X446" s="100">
        <f t="shared" si="175"/>
        <v>0</v>
      </c>
      <c r="Y446" s="100">
        <f t="shared" si="175"/>
        <v>0</v>
      </c>
      <c r="Z446" s="100">
        <f t="shared" si="175"/>
        <v>0</v>
      </c>
      <c r="AA446" s="185">
        <f t="shared" si="175"/>
        <v>0</v>
      </c>
      <c r="AB446" s="191">
        <f t="shared" si="175"/>
        <v>0</v>
      </c>
      <c r="AC446" s="22" t="e">
        <f>SUM(#REF!+#REF!+#REF!+#REF!)+#REF!</f>
        <v>#REF!</v>
      </c>
      <c r="AD446" s="23" t="e">
        <f>SUM(#REF!+#REF!+#REF!+#REF!)+#REF!</f>
        <v>#REF!</v>
      </c>
    </row>
    <row r="447" spans="2:30" ht="51.75" hidden="1">
      <c r="B447" s="96" t="s">
        <v>14</v>
      </c>
      <c r="C447" s="97" t="s">
        <v>369</v>
      </c>
      <c r="D447" s="98"/>
      <c r="E447" s="165" t="s">
        <v>14</v>
      </c>
      <c r="F447" s="152" t="s">
        <v>282</v>
      </c>
      <c r="G447" s="175"/>
      <c r="H447" s="183">
        <f t="shared" si="156"/>
        <v>0</v>
      </c>
      <c r="I447" s="91">
        <f aca="true" t="shared" si="176" ref="I447:T447">I89-I219</f>
        <v>0</v>
      </c>
      <c r="J447" s="100">
        <f t="shared" si="176"/>
        <v>0</v>
      </c>
      <c r="K447" s="100">
        <f t="shared" si="176"/>
        <v>0</v>
      </c>
      <c r="L447" s="100">
        <f t="shared" si="176"/>
        <v>0</v>
      </c>
      <c r="M447" s="100">
        <f t="shared" si="176"/>
        <v>0</v>
      </c>
      <c r="N447" s="100">
        <f t="shared" si="176"/>
        <v>0</v>
      </c>
      <c r="O447" s="100">
        <f t="shared" si="176"/>
        <v>0</v>
      </c>
      <c r="P447" s="100">
        <f t="shared" si="176"/>
        <v>0</v>
      </c>
      <c r="Q447" s="100">
        <f t="shared" si="176"/>
        <v>0</v>
      </c>
      <c r="R447" s="100">
        <f t="shared" si="176"/>
        <v>0</v>
      </c>
      <c r="S447" s="100">
        <f t="shared" si="176"/>
        <v>0</v>
      </c>
      <c r="T447" s="100">
        <f t="shared" si="176"/>
        <v>0</v>
      </c>
      <c r="U447" s="100">
        <f>U89-U219</f>
        <v>0</v>
      </c>
      <c r="V447" s="100">
        <f aca="true" t="shared" si="177" ref="V447:AB447">V89-V219</f>
        <v>0</v>
      </c>
      <c r="W447" s="100">
        <f t="shared" si="177"/>
        <v>0</v>
      </c>
      <c r="X447" s="100">
        <f t="shared" si="177"/>
        <v>0</v>
      </c>
      <c r="Y447" s="100">
        <f t="shared" si="177"/>
        <v>0</v>
      </c>
      <c r="Z447" s="100">
        <f t="shared" si="177"/>
        <v>0</v>
      </c>
      <c r="AA447" s="185">
        <f t="shared" si="177"/>
        <v>0</v>
      </c>
      <c r="AB447" s="191">
        <f t="shared" si="177"/>
        <v>0</v>
      </c>
      <c r="AC447" s="22" t="e">
        <f>SUM(#REF!+#REF!+#REF!+#REF!)+#REF!</f>
        <v>#REF!</v>
      </c>
      <c r="AD447" s="23" t="e">
        <f>SUM(#REF!+#REF!+#REF!+#REF!)+#REF!</f>
        <v>#REF!</v>
      </c>
    </row>
    <row r="448" spans="2:30" ht="34.5" hidden="1">
      <c r="B448" s="96" t="s">
        <v>15</v>
      </c>
      <c r="C448" s="97" t="s">
        <v>115</v>
      </c>
      <c r="D448" s="98"/>
      <c r="E448" s="165" t="s">
        <v>15</v>
      </c>
      <c r="F448" s="152" t="s">
        <v>115</v>
      </c>
      <c r="G448" s="175"/>
      <c r="H448" s="183">
        <f t="shared" si="156"/>
        <v>0</v>
      </c>
      <c r="I448" s="91">
        <f>I29-I225-I47</f>
        <v>0</v>
      </c>
      <c r="J448" s="91">
        <f aca="true" t="shared" si="178" ref="J448:AB448">J29-J225-J47</f>
        <v>0</v>
      </c>
      <c r="K448" s="91">
        <f t="shared" si="178"/>
        <v>0</v>
      </c>
      <c r="L448" s="91">
        <f t="shared" si="178"/>
        <v>0</v>
      </c>
      <c r="M448" s="91">
        <f t="shared" si="178"/>
        <v>0</v>
      </c>
      <c r="N448" s="91">
        <f t="shared" si="178"/>
        <v>0</v>
      </c>
      <c r="O448" s="91">
        <f t="shared" si="178"/>
        <v>0</v>
      </c>
      <c r="P448" s="91">
        <f t="shared" si="178"/>
        <v>0</v>
      </c>
      <c r="Q448" s="91">
        <f t="shared" si="178"/>
        <v>0</v>
      </c>
      <c r="R448" s="91">
        <f t="shared" si="178"/>
        <v>0</v>
      </c>
      <c r="S448" s="91">
        <f t="shared" si="178"/>
        <v>0</v>
      </c>
      <c r="T448" s="91">
        <f t="shared" si="178"/>
        <v>0</v>
      </c>
      <c r="U448" s="91">
        <f t="shared" si="178"/>
        <v>0</v>
      </c>
      <c r="V448" s="91">
        <f t="shared" si="178"/>
        <v>0</v>
      </c>
      <c r="W448" s="91">
        <f t="shared" si="178"/>
        <v>0</v>
      </c>
      <c r="X448" s="91">
        <f t="shared" si="178"/>
        <v>0</v>
      </c>
      <c r="Y448" s="91">
        <f t="shared" si="178"/>
        <v>0</v>
      </c>
      <c r="Z448" s="91">
        <f t="shared" si="178"/>
        <v>0</v>
      </c>
      <c r="AA448" s="91">
        <f t="shared" si="178"/>
        <v>0</v>
      </c>
      <c r="AB448" s="91">
        <f t="shared" si="178"/>
        <v>0</v>
      </c>
      <c r="AC448" s="22" t="e">
        <f>SUM(#REF!+#REF!+#REF!+#REF!)+#REF!</f>
        <v>#REF!</v>
      </c>
      <c r="AD448" s="23" t="e">
        <f>SUM(#REF!+#REF!+#REF!+#REF!)+#REF!</f>
        <v>#REF!</v>
      </c>
    </row>
    <row r="449" spans="2:30" ht="51.75" hidden="1">
      <c r="B449" s="96" t="s">
        <v>16</v>
      </c>
      <c r="C449" s="97" t="s">
        <v>178</v>
      </c>
      <c r="D449" s="98"/>
      <c r="E449" s="165" t="s">
        <v>16</v>
      </c>
      <c r="F449" s="152" t="s">
        <v>178</v>
      </c>
      <c r="G449" s="175"/>
      <c r="H449" s="183">
        <f t="shared" si="156"/>
        <v>38</v>
      </c>
      <c r="I449" s="91">
        <f>I30-I241-I48</f>
        <v>38</v>
      </c>
      <c r="J449" s="91">
        <f aca="true" t="shared" si="179" ref="J449:AB449">J30-J241-J48</f>
        <v>0</v>
      </c>
      <c r="K449" s="91">
        <f t="shared" si="179"/>
        <v>0</v>
      </c>
      <c r="L449" s="91">
        <f t="shared" si="179"/>
        <v>0</v>
      </c>
      <c r="M449" s="91">
        <f t="shared" si="179"/>
        <v>0</v>
      </c>
      <c r="N449" s="91">
        <f t="shared" si="179"/>
        <v>0</v>
      </c>
      <c r="O449" s="91">
        <f t="shared" si="179"/>
        <v>0</v>
      </c>
      <c r="P449" s="91">
        <f t="shared" si="179"/>
        <v>0</v>
      </c>
      <c r="Q449" s="91">
        <f t="shared" si="179"/>
        <v>0</v>
      </c>
      <c r="R449" s="91">
        <f t="shared" si="179"/>
        <v>0</v>
      </c>
      <c r="S449" s="91">
        <f t="shared" si="179"/>
        <v>0</v>
      </c>
      <c r="T449" s="91">
        <f t="shared" si="179"/>
        <v>0</v>
      </c>
      <c r="U449" s="91">
        <f t="shared" si="179"/>
        <v>0</v>
      </c>
      <c r="V449" s="91">
        <f t="shared" si="179"/>
        <v>0</v>
      </c>
      <c r="W449" s="91">
        <f t="shared" si="179"/>
        <v>0</v>
      </c>
      <c r="X449" s="91">
        <f t="shared" si="179"/>
        <v>0</v>
      </c>
      <c r="Y449" s="91">
        <f t="shared" si="179"/>
        <v>0</v>
      </c>
      <c r="Z449" s="91">
        <f t="shared" si="179"/>
        <v>0</v>
      </c>
      <c r="AA449" s="91">
        <f t="shared" si="179"/>
        <v>0</v>
      </c>
      <c r="AB449" s="91">
        <f t="shared" si="179"/>
        <v>0</v>
      </c>
      <c r="AC449" s="22" t="e">
        <f>SUM(#REF!+#REF!+#REF!+#REF!)+#REF!</f>
        <v>#REF!</v>
      </c>
      <c r="AD449" s="23" t="e">
        <f>SUM(#REF!+#REF!+#REF!+#REF!)+#REF!</f>
        <v>#REF!</v>
      </c>
    </row>
    <row r="450" spans="2:30" ht="51.75" hidden="1">
      <c r="B450" s="96" t="s">
        <v>17</v>
      </c>
      <c r="C450" s="97" t="s">
        <v>180</v>
      </c>
      <c r="D450" s="98"/>
      <c r="E450" s="165" t="s">
        <v>17</v>
      </c>
      <c r="F450" s="152" t="s">
        <v>180</v>
      </c>
      <c r="G450" s="175"/>
      <c r="H450" s="183">
        <f t="shared" si="156"/>
        <v>0</v>
      </c>
      <c r="I450" s="91">
        <f>I31-I256-I49</f>
        <v>0</v>
      </c>
      <c r="J450" s="91">
        <f aca="true" t="shared" si="180" ref="J450:AB450">J31-J256-J49</f>
        <v>0</v>
      </c>
      <c r="K450" s="91">
        <f t="shared" si="180"/>
        <v>0</v>
      </c>
      <c r="L450" s="91">
        <f t="shared" si="180"/>
        <v>0</v>
      </c>
      <c r="M450" s="91">
        <f t="shared" si="180"/>
        <v>0</v>
      </c>
      <c r="N450" s="91">
        <f t="shared" si="180"/>
        <v>0</v>
      </c>
      <c r="O450" s="91">
        <f t="shared" si="180"/>
        <v>0</v>
      </c>
      <c r="P450" s="91">
        <f t="shared" si="180"/>
        <v>0</v>
      </c>
      <c r="Q450" s="91">
        <f t="shared" si="180"/>
        <v>0</v>
      </c>
      <c r="R450" s="91">
        <f t="shared" si="180"/>
        <v>0</v>
      </c>
      <c r="S450" s="91">
        <f t="shared" si="180"/>
        <v>0</v>
      </c>
      <c r="T450" s="91">
        <f t="shared" si="180"/>
        <v>0</v>
      </c>
      <c r="U450" s="91">
        <f t="shared" si="180"/>
        <v>0</v>
      </c>
      <c r="V450" s="91">
        <f t="shared" si="180"/>
        <v>0</v>
      </c>
      <c r="W450" s="91">
        <f t="shared" si="180"/>
        <v>0</v>
      </c>
      <c r="X450" s="91">
        <f t="shared" si="180"/>
        <v>0</v>
      </c>
      <c r="Y450" s="91">
        <f t="shared" si="180"/>
        <v>0</v>
      </c>
      <c r="Z450" s="91">
        <f t="shared" si="180"/>
        <v>0</v>
      </c>
      <c r="AA450" s="91">
        <f t="shared" si="180"/>
        <v>0</v>
      </c>
      <c r="AB450" s="91">
        <f t="shared" si="180"/>
        <v>0</v>
      </c>
      <c r="AC450" s="22" t="e">
        <f>SUM(#REF!+#REF!+#REF!+#REF!)+#REF!</f>
        <v>#REF!</v>
      </c>
      <c r="AD450" s="23" t="e">
        <f>SUM(#REF!+#REF!+#REF!+#REF!)+#REF!</f>
        <v>#REF!</v>
      </c>
    </row>
    <row r="451" spans="2:30" ht="51.75" hidden="1">
      <c r="B451" s="96" t="s">
        <v>18</v>
      </c>
      <c r="C451" s="97" t="s">
        <v>116</v>
      </c>
      <c r="D451" s="98"/>
      <c r="E451" s="165" t="s">
        <v>18</v>
      </c>
      <c r="F451" s="152" t="s">
        <v>116</v>
      </c>
      <c r="G451" s="175"/>
      <c r="H451" s="183">
        <f t="shared" si="156"/>
        <v>0</v>
      </c>
      <c r="I451" s="91">
        <f>I32-I265-I50</f>
        <v>0</v>
      </c>
      <c r="J451" s="91">
        <f aca="true" t="shared" si="181" ref="J451:AB451">J32-J265-J50</f>
        <v>0</v>
      </c>
      <c r="K451" s="91">
        <f t="shared" si="181"/>
        <v>0</v>
      </c>
      <c r="L451" s="91">
        <f t="shared" si="181"/>
        <v>0</v>
      </c>
      <c r="M451" s="91">
        <f t="shared" si="181"/>
        <v>0</v>
      </c>
      <c r="N451" s="91">
        <f t="shared" si="181"/>
        <v>0</v>
      </c>
      <c r="O451" s="91">
        <f t="shared" si="181"/>
        <v>0</v>
      </c>
      <c r="P451" s="91">
        <f t="shared" si="181"/>
        <v>0</v>
      </c>
      <c r="Q451" s="91">
        <f t="shared" si="181"/>
        <v>0</v>
      </c>
      <c r="R451" s="91">
        <f t="shared" si="181"/>
        <v>0</v>
      </c>
      <c r="S451" s="91">
        <f t="shared" si="181"/>
        <v>0</v>
      </c>
      <c r="T451" s="91">
        <f t="shared" si="181"/>
        <v>0</v>
      </c>
      <c r="U451" s="91">
        <f t="shared" si="181"/>
        <v>0</v>
      </c>
      <c r="V451" s="91">
        <f t="shared" si="181"/>
        <v>0</v>
      </c>
      <c r="W451" s="91">
        <f t="shared" si="181"/>
        <v>0</v>
      </c>
      <c r="X451" s="91">
        <f t="shared" si="181"/>
        <v>0</v>
      </c>
      <c r="Y451" s="91">
        <f t="shared" si="181"/>
        <v>0</v>
      </c>
      <c r="Z451" s="91">
        <f t="shared" si="181"/>
        <v>0</v>
      </c>
      <c r="AA451" s="91">
        <f t="shared" si="181"/>
        <v>0</v>
      </c>
      <c r="AB451" s="91">
        <f t="shared" si="181"/>
        <v>0</v>
      </c>
      <c r="AC451" s="22" t="e">
        <f>SUM(#REF!+#REF!+#REF!+#REF!)+#REF!</f>
        <v>#REF!</v>
      </c>
      <c r="AD451" s="23" t="e">
        <f>SUM(#REF!+#REF!+#REF!+#REF!)+#REF!</f>
        <v>#REF!</v>
      </c>
    </row>
    <row r="452" spans="2:30" ht="69" hidden="1">
      <c r="B452" s="96" t="s">
        <v>262</v>
      </c>
      <c r="C452" s="97" t="s">
        <v>179</v>
      </c>
      <c r="D452" s="98"/>
      <c r="E452" s="165" t="s">
        <v>262</v>
      </c>
      <c r="F452" s="152" t="s">
        <v>179</v>
      </c>
      <c r="G452" s="175"/>
      <c r="H452" s="183">
        <f t="shared" si="156"/>
        <v>39</v>
      </c>
      <c r="I452" s="91">
        <f>I33-I270-I51</f>
        <v>39</v>
      </c>
      <c r="J452" s="91">
        <f aca="true" t="shared" si="182" ref="J452:AB452">J33-J270-J51</f>
        <v>0</v>
      </c>
      <c r="K452" s="91">
        <f t="shared" si="182"/>
        <v>0</v>
      </c>
      <c r="L452" s="91">
        <f t="shared" si="182"/>
        <v>0</v>
      </c>
      <c r="M452" s="91">
        <f t="shared" si="182"/>
        <v>0</v>
      </c>
      <c r="N452" s="91">
        <f t="shared" si="182"/>
        <v>0</v>
      </c>
      <c r="O452" s="91">
        <f t="shared" si="182"/>
        <v>0</v>
      </c>
      <c r="P452" s="91">
        <f t="shared" si="182"/>
        <v>0</v>
      </c>
      <c r="Q452" s="91">
        <f t="shared" si="182"/>
        <v>0</v>
      </c>
      <c r="R452" s="91">
        <f t="shared" si="182"/>
        <v>0</v>
      </c>
      <c r="S452" s="91">
        <f t="shared" si="182"/>
        <v>0</v>
      </c>
      <c r="T452" s="91">
        <f t="shared" si="182"/>
        <v>0</v>
      </c>
      <c r="U452" s="91">
        <f t="shared" si="182"/>
        <v>0</v>
      </c>
      <c r="V452" s="91">
        <f t="shared" si="182"/>
        <v>0</v>
      </c>
      <c r="W452" s="91">
        <f t="shared" si="182"/>
        <v>0</v>
      </c>
      <c r="X452" s="91">
        <f t="shared" si="182"/>
        <v>0</v>
      </c>
      <c r="Y452" s="91">
        <f t="shared" si="182"/>
        <v>0</v>
      </c>
      <c r="Z452" s="91">
        <f t="shared" si="182"/>
        <v>0</v>
      </c>
      <c r="AA452" s="91">
        <f t="shared" si="182"/>
        <v>0</v>
      </c>
      <c r="AB452" s="91">
        <f t="shared" si="182"/>
        <v>0</v>
      </c>
      <c r="AC452" s="22" t="e">
        <f>SUM(#REF!+#REF!+#REF!+#REF!)+#REF!</f>
        <v>#REF!</v>
      </c>
      <c r="AD452" s="23" t="e">
        <f>SUM(#REF!+#REF!+#REF!+#REF!)+#REF!</f>
        <v>#REF!</v>
      </c>
    </row>
    <row r="453" spans="2:30" ht="69" hidden="1">
      <c r="B453" s="96" t="s">
        <v>232</v>
      </c>
      <c r="C453" s="97" t="s">
        <v>231</v>
      </c>
      <c r="D453" s="98"/>
      <c r="E453" s="165" t="s">
        <v>232</v>
      </c>
      <c r="F453" s="152" t="s">
        <v>231</v>
      </c>
      <c r="G453" s="175"/>
      <c r="H453" s="183">
        <f t="shared" si="156"/>
        <v>144.21</v>
      </c>
      <c r="I453" s="91">
        <f>I34-I295-I52</f>
        <v>144.21</v>
      </c>
      <c r="J453" s="91">
        <f aca="true" t="shared" si="183" ref="J453:AB453">J34-J295-J52</f>
        <v>0</v>
      </c>
      <c r="K453" s="91">
        <f t="shared" si="183"/>
        <v>0</v>
      </c>
      <c r="L453" s="91">
        <f t="shared" si="183"/>
        <v>0</v>
      </c>
      <c r="M453" s="91">
        <f t="shared" si="183"/>
        <v>0</v>
      </c>
      <c r="N453" s="91">
        <f t="shared" si="183"/>
        <v>0</v>
      </c>
      <c r="O453" s="91">
        <f t="shared" si="183"/>
        <v>0</v>
      </c>
      <c r="P453" s="91">
        <f t="shared" si="183"/>
        <v>0</v>
      </c>
      <c r="Q453" s="91">
        <f t="shared" si="183"/>
        <v>0</v>
      </c>
      <c r="R453" s="91">
        <f t="shared" si="183"/>
        <v>0</v>
      </c>
      <c r="S453" s="91">
        <f t="shared" si="183"/>
        <v>0</v>
      </c>
      <c r="T453" s="91">
        <f t="shared" si="183"/>
        <v>0</v>
      </c>
      <c r="U453" s="91">
        <f t="shared" si="183"/>
        <v>0</v>
      </c>
      <c r="V453" s="91">
        <f t="shared" si="183"/>
        <v>0</v>
      </c>
      <c r="W453" s="91">
        <f t="shared" si="183"/>
        <v>0</v>
      </c>
      <c r="X453" s="91">
        <f t="shared" si="183"/>
        <v>0</v>
      </c>
      <c r="Y453" s="91">
        <f t="shared" si="183"/>
        <v>0</v>
      </c>
      <c r="Z453" s="91">
        <f t="shared" si="183"/>
        <v>0</v>
      </c>
      <c r="AA453" s="91">
        <f t="shared" si="183"/>
        <v>0</v>
      </c>
      <c r="AB453" s="91">
        <f t="shared" si="183"/>
        <v>0</v>
      </c>
      <c r="AC453" s="22" t="e">
        <f>SUM(#REF!+#REF!+#REF!+#REF!)+#REF!</f>
        <v>#REF!</v>
      </c>
      <c r="AD453" s="23" t="e">
        <f>SUM(#REF!+#REF!+#REF!+#REF!)+#REF!</f>
        <v>#REF!</v>
      </c>
    </row>
    <row r="454" spans="2:30" ht="17.25" hidden="1">
      <c r="B454" s="96" t="s">
        <v>342</v>
      </c>
      <c r="C454" s="97" t="s">
        <v>343</v>
      </c>
      <c r="D454" s="98"/>
      <c r="E454" s="165" t="s">
        <v>342</v>
      </c>
      <c r="F454" s="152" t="s">
        <v>343</v>
      </c>
      <c r="G454" s="175"/>
      <c r="H454" s="183">
        <f t="shared" si="156"/>
        <v>0</v>
      </c>
      <c r="I454" s="91">
        <f>I35-I310-I53</f>
        <v>0</v>
      </c>
      <c r="J454" s="91">
        <f aca="true" t="shared" si="184" ref="J454:AB454">J35-J310-J53</f>
        <v>0</v>
      </c>
      <c r="K454" s="91">
        <f t="shared" si="184"/>
        <v>0</v>
      </c>
      <c r="L454" s="91">
        <f t="shared" si="184"/>
        <v>0</v>
      </c>
      <c r="M454" s="91">
        <f t="shared" si="184"/>
        <v>0</v>
      </c>
      <c r="N454" s="91">
        <f t="shared" si="184"/>
        <v>0</v>
      </c>
      <c r="O454" s="91">
        <f t="shared" si="184"/>
        <v>0</v>
      </c>
      <c r="P454" s="91">
        <f t="shared" si="184"/>
        <v>0</v>
      </c>
      <c r="Q454" s="91">
        <f t="shared" si="184"/>
        <v>0</v>
      </c>
      <c r="R454" s="91">
        <f t="shared" si="184"/>
        <v>0</v>
      </c>
      <c r="S454" s="91">
        <f t="shared" si="184"/>
        <v>0</v>
      </c>
      <c r="T454" s="91">
        <f t="shared" si="184"/>
        <v>0</v>
      </c>
      <c r="U454" s="91">
        <f t="shared" si="184"/>
        <v>0</v>
      </c>
      <c r="V454" s="91">
        <f t="shared" si="184"/>
        <v>0</v>
      </c>
      <c r="W454" s="91">
        <f t="shared" si="184"/>
        <v>0</v>
      </c>
      <c r="X454" s="91">
        <f t="shared" si="184"/>
        <v>0</v>
      </c>
      <c r="Y454" s="91">
        <f t="shared" si="184"/>
        <v>0</v>
      </c>
      <c r="Z454" s="91">
        <f t="shared" si="184"/>
        <v>0</v>
      </c>
      <c r="AA454" s="91">
        <f t="shared" si="184"/>
        <v>0</v>
      </c>
      <c r="AB454" s="91">
        <f t="shared" si="184"/>
        <v>0</v>
      </c>
      <c r="AC454" s="22"/>
      <c r="AD454" s="23"/>
    </row>
    <row r="455" spans="2:30" ht="34.5" hidden="1">
      <c r="B455" s="160" t="s">
        <v>345</v>
      </c>
      <c r="C455" s="97" t="s">
        <v>341</v>
      </c>
      <c r="D455" s="98"/>
      <c r="E455" s="173" t="s">
        <v>345</v>
      </c>
      <c r="F455" s="152" t="s">
        <v>341</v>
      </c>
      <c r="G455" s="175"/>
      <c r="H455" s="183">
        <f t="shared" si="156"/>
        <v>0</v>
      </c>
      <c r="I455" s="91">
        <f>I36-I313-I54</f>
        <v>0</v>
      </c>
      <c r="J455" s="91">
        <f aca="true" t="shared" si="185" ref="J455:AB455">J36-J313-J54</f>
        <v>0</v>
      </c>
      <c r="K455" s="91">
        <f t="shared" si="185"/>
        <v>0</v>
      </c>
      <c r="L455" s="91">
        <f t="shared" si="185"/>
        <v>0</v>
      </c>
      <c r="M455" s="91">
        <f t="shared" si="185"/>
        <v>0</v>
      </c>
      <c r="N455" s="91">
        <f t="shared" si="185"/>
        <v>0</v>
      </c>
      <c r="O455" s="91">
        <f t="shared" si="185"/>
        <v>0</v>
      </c>
      <c r="P455" s="91">
        <f t="shared" si="185"/>
        <v>0</v>
      </c>
      <c r="Q455" s="91">
        <f t="shared" si="185"/>
        <v>0</v>
      </c>
      <c r="R455" s="91">
        <f t="shared" si="185"/>
        <v>0</v>
      </c>
      <c r="S455" s="91">
        <f t="shared" si="185"/>
        <v>0</v>
      </c>
      <c r="T455" s="91">
        <f t="shared" si="185"/>
        <v>0</v>
      </c>
      <c r="U455" s="91">
        <f t="shared" si="185"/>
        <v>0</v>
      </c>
      <c r="V455" s="91">
        <f t="shared" si="185"/>
        <v>0</v>
      </c>
      <c r="W455" s="91">
        <f t="shared" si="185"/>
        <v>0</v>
      </c>
      <c r="X455" s="91">
        <f t="shared" si="185"/>
        <v>0</v>
      </c>
      <c r="Y455" s="91">
        <f t="shared" si="185"/>
        <v>0</v>
      </c>
      <c r="Z455" s="91">
        <f t="shared" si="185"/>
        <v>0</v>
      </c>
      <c r="AA455" s="91">
        <f t="shared" si="185"/>
        <v>0</v>
      </c>
      <c r="AB455" s="91">
        <f t="shared" si="185"/>
        <v>0</v>
      </c>
      <c r="AC455" s="22"/>
      <c r="AD455" s="23"/>
    </row>
    <row r="456" spans="2:30" ht="34.5" hidden="1">
      <c r="B456" s="96" t="s">
        <v>348</v>
      </c>
      <c r="C456" s="97" t="s">
        <v>384</v>
      </c>
      <c r="D456" s="98"/>
      <c r="E456" s="173"/>
      <c r="F456" s="152"/>
      <c r="G456" s="175"/>
      <c r="H456" s="183">
        <f t="shared" si="156"/>
        <v>0</v>
      </c>
      <c r="I456" s="91">
        <f>I37-I315-I55</f>
        <v>0</v>
      </c>
      <c r="J456" s="91">
        <f aca="true" t="shared" si="186" ref="J456:AB456">J37-J315-J55</f>
        <v>0</v>
      </c>
      <c r="K456" s="91">
        <f t="shared" si="186"/>
        <v>0</v>
      </c>
      <c r="L456" s="91">
        <f t="shared" si="186"/>
        <v>0</v>
      </c>
      <c r="M456" s="91">
        <f t="shared" si="186"/>
        <v>0</v>
      </c>
      <c r="N456" s="91">
        <f t="shared" si="186"/>
        <v>0</v>
      </c>
      <c r="O456" s="91">
        <f t="shared" si="186"/>
        <v>0</v>
      </c>
      <c r="P456" s="91">
        <f t="shared" si="186"/>
        <v>0</v>
      </c>
      <c r="Q456" s="91">
        <f t="shared" si="186"/>
        <v>0</v>
      </c>
      <c r="R456" s="91">
        <f t="shared" si="186"/>
        <v>0</v>
      </c>
      <c r="S456" s="91">
        <f t="shared" si="186"/>
        <v>0</v>
      </c>
      <c r="T456" s="91">
        <f t="shared" si="186"/>
        <v>0</v>
      </c>
      <c r="U456" s="91">
        <f t="shared" si="186"/>
        <v>0</v>
      </c>
      <c r="V456" s="91">
        <f t="shared" si="186"/>
        <v>0</v>
      </c>
      <c r="W456" s="91">
        <f t="shared" si="186"/>
        <v>0</v>
      </c>
      <c r="X456" s="91">
        <f t="shared" si="186"/>
        <v>0</v>
      </c>
      <c r="Y456" s="91">
        <f t="shared" si="186"/>
        <v>0</v>
      </c>
      <c r="Z456" s="91">
        <f t="shared" si="186"/>
        <v>0</v>
      </c>
      <c r="AA456" s="91">
        <f t="shared" si="186"/>
        <v>0</v>
      </c>
      <c r="AB456" s="91">
        <f t="shared" si="186"/>
        <v>0</v>
      </c>
      <c r="AC456" s="22"/>
      <c r="AD456" s="23"/>
    </row>
    <row r="457" spans="2:30" ht="17.25" hidden="1">
      <c r="B457" s="160" t="s">
        <v>350</v>
      </c>
      <c r="C457" s="97" t="s">
        <v>370</v>
      </c>
      <c r="D457" s="98"/>
      <c r="E457" s="173"/>
      <c r="F457" s="152"/>
      <c r="G457" s="175"/>
      <c r="H457" s="183">
        <f t="shared" si="156"/>
        <v>-13491.7</v>
      </c>
      <c r="I457" s="91">
        <f>I38-I318-I56</f>
        <v>0</v>
      </c>
      <c r="J457" s="91">
        <f aca="true" t="shared" si="187" ref="J457:AB457">J38-J318-J56</f>
        <v>0</v>
      </c>
      <c r="K457" s="91">
        <f t="shared" si="187"/>
        <v>0</v>
      </c>
      <c r="L457" s="91">
        <f t="shared" si="187"/>
        <v>0</v>
      </c>
      <c r="M457" s="91">
        <f t="shared" si="187"/>
        <v>0</v>
      </c>
      <c r="N457" s="91">
        <f t="shared" si="187"/>
        <v>0</v>
      </c>
      <c r="O457" s="91">
        <f t="shared" si="187"/>
        <v>0</v>
      </c>
      <c r="P457" s="91">
        <f t="shared" si="187"/>
        <v>0</v>
      </c>
      <c r="Q457" s="91">
        <f t="shared" si="187"/>
        <v>0</v>
      </c>
      <c r="R457" s="91">
        <f t="shared" si="187"/>
        <v>0</v>
      </c>
      <c r="S457" s="91">
        <f t="shared" si="187"/>
        <v>-13491.7</v>
      </c>
      <c r="T457" s="91">
        <f t="shared" si="187"/>
        <v>0</v>
      </c>
      <c r="U457" s="91">
        <f>U38-U318-U56</f>
        <v>-3237804</v>
      </c>
      <c r="V457" s="91">
        <f t="shared" si="187"/>
        <v>0</v>
      </c>
      <c r="W457" s="91">
        <f t="shared" si="187"/>
        <v>0</v>
      </c>
      <c r="X457" s="91">
        <f t="shared" si="187"/>
        <v>0</v>
      </c>
      <c r="Y457" s="91">
        <f t="shared" si="187"/>
        <v>0</v>
      </c>
      <c r="Z457" s="91">
        <f t="shared" si="187"/>
        <v>0</v>
      </c>
      <c r="AA457" s="91">
        <f t="shared" si="187"/>
        <v>0</v>
      </c>
      <c r="AB457" s="91">
        <f t="shared" si="187"/>
        <v>0</v>
      </c>
      <c r="AC457" s="22"/>
      <c r="AD457" s="23"/>
    </row>
    <row r="458" spans="2:30" ht="34.5" hidden="1">
      <c r="B458" s="160" t="s">
        <v>372</v>
      </c>
      <c r="C458" s="207" t="s">
        <v>361</v>
      </c>
      <c r="D458" s="98"/>
      <c r="E458" s="173"/>
      <c r="F458" s="152"/>
      <c r="G458" s="175"/>
      <c r="H458" s="183">
        <f t="shared" si="156"/>
        <v>0</v>
      </c>
      <c r="I458" s="91">
        <f aca="true" t="shared" si="188" ref="I458:T458">I90-I325</f>
        <v>0</v>
      </c>
      <c r="J458" s="100">
        <f t="shared" si="188"/>
        <v>0</v>
      </c>
      <c r="K458" s="100">
        <f t="shared" si="188"/>
        <v>0</v>
      </c>
      <c r="L458" s="100">
        <f t="shared" si="188"/>
        <v>0</v>
      </c>
      <c r="M458" s="100">
        <f t="shared" si="188"/>
        <v>0</v>
      </c>
      <c r="N458" s="100">
        <f t="shared" si="188"/>
        <v>0</v>
      </c>
      <c r="O458" s="100">
        <f t="shared" si="188"/>
        <v>0</v>
      </c>
      <c r="P458" s="100">
        <f t="shared" si="188"/>
        <v>0</v>
      </c>
      <c r="Q458" s="100">
        <f t="shared" si="188"/>
        <v>0</v>
      </c>
      <c r="R458" s="100">
        <f t="shared" si="188"/>
        <v>0</v>
      </c>
      <c r="S458" s="100">
        <f t="shared" si="188"/>
        <v>0</v>
      </c>
      <c r="T458" s="100">
        <f t="shared" si="188"/>
        <v>0</v>
      </c>
      <c r="U458" s="100">
        <f>U90-U325</f>
        <v>0</v>
      </c>
      <c r="V458" s="100">
        <f aca="true" t="shared" si="189" ref="V458:AB458">V90-V325</f>
        <v>0</v>
      </c>
      <c r="W458" s="100">
        <f t="shared" si="189"/>
        <v>0</v>
      </c>
      <c r="X458" s="100">
        <f t="shared" si="189"/>
        <v>0</v>
      </c>
      <c r="Y458" s="100">
        <f t="shared" si="189"/>
        <v>0</v>
      </c>
      <c r="Z458" s="100">
        <f t="shared" si="189"/>
        <v>0</v>
      </c>
      <c r="AA458" s="185">
        <f t="shared" si="189"/>
        <v>0</v>
      </c>
      <c r="AB458" s="191">
        <f t="shared" si="189"/>
        <v>0</v>
      </c>
      <c r="AC458" s="22"/>
      <c r="AD458" s="23"/>
    </row>
    <row r="459" spans="2:30" ht="34.5" hidden="1">
      <c r="B459" s="96" t="s">
        <v>373</v>
      </c>
      <c r="C459" s="209" t="s">
        <v>380</v>
      </c>
      <c r="D459" s="98"/>
      <c r="E459" s="173"/>
      <c r="F459" s="152"/>
      <c r="G459" s="175"/>
      <c r="H459" s="183">
        <f t="shared" si="156"/>
        <v>0</v>
      </c>
      <c r="I459" s="91">
        <f>I91-I329</f>
        <v>0</v>
      </c>
      <c r="J459" s="100">
        <f aca="true" t="shared" si="190" ref="J459:T460">J91-J329</f>
        <v>0</v>
      </c>
      <c r="K459" s="100">
        <f t="shared" si="190"/>
        <v>0</v>
      </c>
      <c r="L459" s="100">
        <f t="shared" si="190"/>
        <v>0</v>
      </c>
      <c r="M459" s="100">
        <f t="shared" si="190"/>
        <v>0</v>
      </c>
      <c r="N459" s="100">
        <f t="shared" si="190"/>
        <v>0</v>
      </c>
      <c r="O459" s="100">
        <f t="shared" si="190"/>
        <v>0</v>
      </c>
      <c r="P459" s="100">
        <f t="shared" si="190"/>
        <v>0</v>
      </c>
      <c r="Q459" s="100">
        <f t="shared" si="190"/>
        <v>0</v>
      </c>
      <c r="R459" s="100">
        <f t="shared" si="190"/>
        <v>0</v>
      </c>
      <c r="S459" s="100">
        <f t="shared" si="190"/>
        <v>0</v>
      </c>
      <c r="T459" s="100">
        <f t="shared" si="190"/>
        <v>0</v>
      </c>
      <c r="U459" s="100">
        <f>U91-U329</f>
        <v>0</v>
      </c>
      <c r="V459" s="100">
        <f aca="true" t="shared" si="191" ref="V459:AB460">V91-V329</f>
        <v>0</v>
      </c>
      <c r="W459" s="100">
        <f t="shared" si="191"/>
        <v>0</v>
      </c>
      <c r="X459" s="100">
        <f t="shared" si="191"/>
        <v>0</v>
      </c>
      <c r="Y459" s="100">
        <f t="shared" si="191"/>
        <v>0</v>
      </c>
      <c r="Z459" s="100">
        <f t="shared" si="191"/>
        <v>0</v>
      </c>
      <c r="AA459" s="185">
        <f t="shared" si="191"/>
        <v>0</v>
      </c>
      <c r="AB459" s="191">
        <f t="shared" si="191"/>
        <v>0</v>
      </c>
      <c r="AC459" s="22"/>
      <c r="AD459" s="23"/>
    </row>
    <row r="460" spans="2:30" ht="17.25" hidden="1">
      <c r="B460" s="96" t="s">
        <v>378</v>
      </c>
      <c r="C460" s="208" t="s">
        <v>385</v>
      </c>
      <c r="D460" s="98"/>
      <c r="E460" s="173"/>
      <c r="F460" s="152"/>
      <c r="G460" s="175"/>
      <c r="H460" s="183">
        <f t="shared" si="156"/>
        <v>0</v>
      </c>
      <c r="I460" s="91">
        <f>I92-I330</f>
        <v>0</v>
      </c>
      <c r="J460" s="100">
        <f t="shared" si="190"/>
        <v>0</v>
      </c>
      <c r="K460" s="100">
        <f t="shared" si="190"/>
        <v>0</v>
      </c>
      <c r="L460" s="100">
        <f t="shared" si="190"/>
        <v>0</v>
      </c>
      <c r="M460" s="100">
        <f t="shared" si="190"/>
        <v>0</v>
      </c>
      <c r="N460" s="100">
        <f t="shared" si="190"/>
        <v>0</v>
      </c>
      <c r="O460" s="100">
        <f t="shared" si="190"/>
        <v>0</v>
      </c>
      <c r="P460" s="100">
        <f t="shared" si="190"/>
        <v>0</v>
      </c>
      <c r="Q460" s="100">
        <f t="shared" si="190"/>
        <v>0</v>
      </c>
      <c r="R460" s="100">
        <f t="shared" si="190"/>
        <v>0</v>
      </c>
      <c r="S460" s="100">
        <f t="shared" si="190"/>
        <v>0</v>
      </c>
      <c r="T460" s="100">
        <f t="shared" si="190"/>
        <v>0</v>
      </c>
      <c r="U460" s="100">
        <f>U92-U330</f>
        <v>0</v>
      </c>
      <c r="V460" s="100">
        <f t="shared" si="191"/>
        <v>0</v>
      </c>
      <c r="W460" s="100">
        <f t="shared" si="191"/>
        <v>0</v>
      </c>
      <c r="X460" s="100">
        <f t="shared" si="191"/>
        <v>0</v>
      </c>
      <c r="Y460" s="100">
        <f t="shared" si="191"/>
        <v>0</v>
      </c>
      <c r="Z460" s="100">
        <f t="shared" si="191"/>
        <v>0</v>
      </c>
      <c r="AA460" s="185">
        <f t="shared" si="191"/>
        <v>0</v>
      </c>
      <c r="AB460" s="191">
        <f t="shared" si="191"/>
        <v>0</v>
      </c>
      <c r="AC460" s="22"/>
      <c r="AD460" s="23"/>
    </row>
    <row r="461" spans="2:30" ht="17.25">
      <c r="B461" s="163">
        <v>3</v>
      </c>
      <c r="C461" s="214" t="s">
        <v>396</v>
      </c>
      <c r="D461" s="98"/>
      <c r="E461" s="173" t="s">
        <v>350</v>
      </c>
      <c r="F461" s="152" t="s">
        <v>351</v>
      </c>
      <c r="G461" s="175"/>
      <c r="H461" s="183">
        <f t="shared" si="156"/>
        <v>0</v>
      </c>
      <c r="I461" s="91">
        <f>I99-I336</f>
        <v>0</v>
      </c>
      <c r="J461" s="100">
        <f aca="true" t="shared" si="192" ref="J461:T461">J38+J98-J318</f>
        <v>0</v>
      </c>
      <c r="K461" s="100">
        <f t="shared" si="192"/>
        <v>0</v>
      </c>
      <c r="L461" s="100">
        <f t="shared" si="192"/>
        <v>0</v>
      </c>
      <c r="M461" s="100">
        <f t="shared" si="192"/>
        <v>0</v>
      </c>
      <c r="N461" s="100">
        <f t="shared" si="192"/>
        <v>0</v>
      </c>
      <c r="O461" s="100">
        <f t="shared" si="192"/>
        <v>0</v>
      </c>
      <c r="P461" s="100">
        <f t="shared" si="192"/>
        <v>0</v>
      </c>
      <c r="Q461" s="100">
        <f t="shared" si="192"/>
        <v>0</v>
      </c>
      <c r="R461" s="100">
        <f t="shared" si="192"/>
        <v>0</v>
      </c>
      <c r="S461" s="100">
        <f>S38+S98-S318-S56</f>
        <v>0</v>
      </c>
      <c r="T461" s="100">
        <f t="shared" si="192"/>
        <v>0</v>
      </c>
      <c r="U461" s="100">
        <f>U38+U98-U318</f>
        <v>-3237804</v>
      </c>
      <c r="V461" s="100">
        <f aca="true" t="shared" si="193" ref="V461:AB461">V38+V98-V318</f>
        <v>0</v>
      </c>
      <c r="W461" s="100">
        <f t="shared" si="193"/>
        <v>0</v>
      </c>
      <c r="X461" s="100">
        <f t="shared" si="193"/>
        <v>0</v>
      </c>
      <c r="Y461" s="100">
        <f t="shared" si="193"/>
        <v>0</v>
      </c>
      <c r="Z461" s="100">
        <f t="shared" si="193"/>
        <v>0</v>
      </c>
      <c r="AA461" s="185">
        <f t="shared" si="193"/>
        <v>0</v>
      </c>
      <c r="AB461" s="191">
        <f t="shared" si="193"/>
        <v>0</v>
      </c>
      <c r="AC461" s="22"/>
      <c r="AD461" s="23"/>
    </row>
    <row r="462" spans="2:30" s="17" customFormat="1" ht="17.25">
      <c r="B462" s="155">
        <v>4</v>
      </c>
      <c r="C462" s="211" t="s">
        <v>19</v>
      </c>
      <c r="D462" s="134"/>
      <c r="E462" s="135">
        <v>3</v>
      </c>
      <c r="F462" s="151" t="s">
        <v>19</v>
      </c>
      <c r="G462" s="141"/>
      <c r="H462" s="183">
        <f t="shared" si="156"/>
        <v>0</v>
      </c>
      <c r="I462" s="91">
        <f aca="true" t="shared" si="194" ref="I462:T462">I39+I100-I339</f>
        <v>0</v>
      </c>
      <c r="J462" s="100">
        <f t="shared" si="194"/>
        <v>0</v>
      </c>
      <c r="K462" s="100">
        <f t="shared" si="194"/>
        <v>0</v>
      </c>
      <c r="L462" s="100">
        <f t="shared" si="194"/>
        <v>0</v>
      </c>
      <c r="M462" s="100">
        <f t="shared" si="194"/>
        <v>0</v>
      </c>
      <c r="N462" s="100">
        <f t="shared" si="194"/>
        <v>0</v>
      </c>
      <c r="O462" s="100">
        <f t="shared" si="194"/>
        <v>0</v>
      </c>
      <c r="P462" s="100">
        <f t="shared" si="194"/>
        <v>0</v>
      </c>
      <c r="Q462" s="100">
        <f t="shared" si="194"/>
        <v>0</v>
      </c>
      <c r="R462" s="100">
        <f t="shared" si="194"/>
        <v>0</v>
      </c>
      <c r="S462" s="100">
        <f t="shared" si="194"/>
        <v>0</v>
      </c>
      <c r="T462" s="100">
        <f t="shared" si="194"/>
        <v>0</v>
      </c>
      <c r="U462" s="100">
        <f aca="true" t="shared" si="195" ref="U462:AB463">U39+U100-U339</f>
        <v>0</v>
      </c>
      <c r="V462" s="100">
        <f t="shared" si="195"/>
        <v>0</v>
      </c>
      <c r="W462" s="100">
        <f t="shared" si="195"/>
        <v>0</v>
      </c>
      <c r="X462" s="100">
        <f t="shared" si="195"/>
        <v>0</v>
      </c>
      <c r="Y462" s="100">
        <f t="shared" si="195"/>
        <v>0</v>
      </c>
      <c r="Z462" s="100">
        <f t="shared" si="195"/>
        <v>0</v>
      </c>
      <c r="AA462" s="185">
        <f t="shared" si="195"/>
        <v>0</v>
      </c>
      <c r="AB462" s="191">
        <f t="shared" si="195"/>
        <v>0</v>
      </c>
      <c r="AC462" s="22" t="e">
        <f>SUM(#REF!+#REF!+#REF!+#REF!)+#REF!</f>
        <v>#REF!</v>
      </c>
      <c r="AD462" s="23" t="e">
        <f>SUM(#REF!+#REF!+#REF!+#REF!)+#REF!</f>
        <v>#REF!</v>
      </c>
    </row>
    <row r="463" spans="2:30" s="17" customFormat="1" ht="17.25">
      <c r="B463" s="155">
        <v>5</v>
      </c>
      <c r="C463" s="211" t="s">
        <v>20</v>
      </c>
      <c r="D463" s="134"/>
      <c r="E463" s="135">
        <v>4</v>
      </c>
      <c r="F463" s="151" t="s">
        <v>20</v>
      </c>
      <c r="G463" s="141"/>
      <c r="H463" s="183">
        <f t="shared" si="156"/>
        <v>15462.710000000006</v>
      </c>
      <c r="I463" s="91">
        <f aca="true" t="shared" si="196" ref="I463:T463">I40+I101-I340</f>
        <v>0</v>
      </c>
      <c r="J463" s="100">
        <f t="shared" si="196"/>
        <v>0</v>
      </c>
      <c r="K463" s="100">
        <f t="shared" si="196"/>
        <v>0</v>
      </c>
      <c r="L463" s="100">
        <f t="shared" si="196"/>
        <v>0</v>
      </c>
      <c r="M463" s="100">
        <f t="shared" si="196"/>
        <v>0</v>
      </c>
      <c r="N463" s="100">
        <f t="shared" si="196"/>
        <v>0</v>
      </c>
      <c r="O463" s="100">
        <f t="shared" si="196"/>
        <v>0</v>
      </c>
      <c r="P463" s="100">
        <f t="shared" si="196"/>
        <v>0</v>
      </c>
      <c r="Q463" s="100">
        <f t="shared" si="196"/>
        <v>0</v>
      </c>
      <c r="R463" s="100">
        <f t="shared" si="196"/>
        <v>0</v>
      </c>
      <c r="S463" s="100">
        <f t="shared" si="196"/>
        <v>0</v>
      </c>
      <c r="T463" s="100">
        <f t="shared" si="196"/>
        <v>0</v>
      </c>
      <c r="U463" s="100">
        <f t="shared" si="195"/>
        <v>0</v>
      </c>
      <c r="V463" s="100">
        <f t="shared" si="195"/>
        <v>0</v>
      </c>
      <c r="W463" s="100">
        <f t="shared" si="195"/>
        <v>0</v>
      </c>
      <c r="X463" s="100">
        <f t="shared" si="195"/>
        <v>0</v>
      </c>
      <c r="Y463" s="100">
        <f t="shared" si="195"/>
        <v>0</v>
      </c>
      <c r="Z463" s="100">
        <f t="shared" si="195"/>
        <v>0</v>
      </c>
      <c r="AA463" s="185">
        <f t="shared" si="195"/>
        <v>0</v>
      </c>
      <c r="AB463" s="191">
        <f t="shared" si="195"/>
        <v>15462.710000000006</v>
      </c>
      <c r="AC463" s="22" t="e">
        <f>SUM(#REF!+#REF!+#REF!+#REF!)+#REF!</f>
        <v>#REF!</v>
      </c>
      <c r="AD463" s="23" t="e">
        <f>SUM(#REF!+#REF!+#REF!+#REF!)+#REF!</f>
        <v>#REF!</v>
      </c>
    </row>
    <row r="464" spans="2:30" s="17" customFormat="1" ht="17.25">
      <c r="B464" s="155">
        <v>6</v>
      </c>
      <c r="C464" s="211" t="s">
        <v>21</v>
      </c>
      <c r="D464" s="134"/>
      <c r="E464" s="135">
        <v>5</v>
      </c>
      <c r="F464" s="151" t="s">
        <v>21</v>
      </c>
      <c r="G464" s="141"/>
      <c r="H464" s="183">
        <f t="shared" si="156"/>
        <v>14587.830000000002</v>
      </c>
      <c r="I464" s="91">
        <f aca="true" t="shared" si="197" ref="I464:T464">I41+I102-I360</f>
        <v>0</v>
      </c>
      <c r="J464" s="100">
        <f t="shared" si="197"/>
        <v>0</v>
      </c>
      <c r="K464" s="100">
        <f t="shared" si="197"/>
        <v>0</v>
      </c>
      <c r="L464" s="100">
        <f t="shared" si="197"/>
        <v>0</v>
      </c>
      <c r="M464" s="100">
        <f t="shared" si="197"/>
        <v>0</v>
      </c>
      <c r="N464" s="100">
        <f t="shared" si="197"/>
        <v>0</v>
      </c>
      <c r="O464" s="100">
        <f t="shared" si="197"/>
        <v>0</v>
      </c>
      <c r="P464" s="100">
        <f t="shared" si="197"/>
        <v>0</v>
      </c>
      <c r="Q464" s="100">
        <f t="shared" si="197"/>
        <v>0</v>
      </c>
      <c r="R464" s="100">
        <f t="shared" si="197"/>
        <v>0</v>
      </c>
      <c r="S464" s="100">
        <f t="shared" si="197"/>
        <v>0</v>
      </c>
      <c r="T464" s="100">
        <f t="shared" si="197"/>
        <v>0</v>
      </c>
      <c r="U464" s="100">
        <f>U41+U102-U360</f>
        <v>0</v>
      </c>
      <c r="V464" s="100">
        <f aca="true" t="shared" si="198" ref="V464:AB464">V41+V102-V360</f>
        <v>0</v>
      </c>
      <c r="W464" s="100">
        <f t="shared" si="198"/>
        <v>0</v>
      </c>
      <c r="X464" s="100">
        <f t="shared" si="198"/>
        <v>0</v>
      </c>
      <c r="Y464" s="100">
        <f t="shared" si="198"/>
        <v>0</v>
      </c>
      <c r="Z464" s="100">
        <f t="shared" si="198"/>
        <v>0</v>
      </c>
      <c r="AA464" s="185">
        <f t="shared" si="198"/>
        <v>0</v>
      </c>
      <c r="AB464" s="191">
        <f t="shared" si="198"/>
        <v>14587.830000000002</v>
      </c>
      <c r="AC464" s="22" t="e">
        <f>SUM(#REF!+#REF!+#REF!+#REF!)+#REF!</f>
        <v>#REF!</v>
      </c>
      <c r="AD464" s="23" t="e">
        <f>SUM(#REF!+#REF!+#REF!+#REF!)+#REF!</f>
        <v>#REF!</v>
      </c>
    </row>
    <row r="465" spans="2:30" s="17" customFormat="1" ht="17.25">
      <c r="B465" s="155">
        <v>7</v>
      </c>
      <c r="C465" s="211" t="s">
        <v>22</v>
      </c>
      <c r="D465" s="134"/>
      <c r="E465" s="135">
        <v>6</v>
      </c>
      <c r="F465" s="151" t="s">
        <v>22</v>
      </c>
      <c r="G465" s="141"/>
      <c r="H465" s="183">
        <f t="shared" si="156"/>
        <v>0</v>
      </c>
      <c r="I465" s="91">
        <f aca="true" t="shared" si="199" ref="I465:T465">I42+I103-I378</f>
        <v>0</v>
      </c>
      <c r="J465" s="100">
        <f t="shared" si="199"/>
        <v>0</v>
      </c>
      <c r="K465" s="100">
        <f t="shared" si="199"/>
        <v>0</v>
      </c>
      <c r="L465" s="100">
        <f t="shared" si="199"/>
        <v>0</v>
      </c>
      <c r="M465" s="100">
        <f t="shared" si="199"/>
        <v>0</v>
      </c>
      <c r="N465" s="100">
        <f t="shared" si="199"/>
        <v>0</v>
      </c>
      <c r="O465" s="100">
        <f t="shared" si="199"/>
        <v>0</v>
      </c>
      <c r="P465" s="100">
        <f t="shared" si="199"/>
        <v>0</v>
      </c>
      <c r="Q465" s="100">
        <f t="shared" si="199"/>
        <v>0</v>
      </c>
      <c r="R465" s="100">
        <f t="shared" si="199"/>
        <v>0</v>
      </c>
      <c r="S465" s="100">
        <f t="shared" si="199"/>
        <v>0</v>
      </c>
      <c r="T465" s="100">
        <f t="shared" si="199"/>
        <v>0</v>
      </c>
      <c r="U465" s="100">
        <f>U42+U103-U378</f>
        <v>0</v>
      </c>
      <c r="V465" s="100">
        <f aca="true" t="shared" si="200" ref="V465:AB465">V42+V103-V378</f>
        <v>0</v>
      </c>
      <c r="W465" s="100">
        <f t="shared" si="200"/>
        <v>0</v>
      </c>
      <c r="X465" s="100">
        <f t="shared" si="200"/>
        <v>0</v>
      </c>
      <c r="Y465" s="100">
        <f t="shared" si="200"/>
        <v>0</v>
      </c>
      <c r="Z465" s="100">
        <f t="shared" si="200"/>
        <v>0</v>
      </c>
      <c r="AA465" s="185">
        <f t="shared" si="200"/>
        <v>0</v>
      </c>
      <c r="AB465" s="191">
        <f t="shared" si="200"/>
        <v>0</v>
      </c>
      <c r="AC465" s="22" t="e">
        <f>SUM(#REF!+#REF!+#REF!+#REF!)+#REF!</f>
        <v>#REF!</v>
      </c>
      <c r="AD465" s="23" t="e">
        <f>SUM(#REF!+#REF!+#REF!+#REF!)+#REF!</f>
        <v>#REF!</v>
      </c>
    </row>
    <row r="466" spans="2:30" s="17" customFormat="1" ht="17.25" customHeight="1" thickBot="1">
      <c r="B466" s="161">
        <v>8</v>
      </c>
      <c r="C466" s="215" t="s">
        <v>23</v>
      </c>
      <c r="D466" s="223"/>
      <c r="E466" s="174">
        <v>7</v>
      </c>
      <c r="F466" s="162" t="s">
        <v>23</v>
      </c>
      <c r="G466" s="178"/>
      <c r="H466" s="184">
        <f t="shared" si="156"/>
        <v>6346.12</v>
      </c>
      <c r="I466" s="181">
        <f aca="true" t="shared" si="201" ref="I466:T466">I43+I104-I397</f>
        <v>0</v>
      </c>
      <c r="J466" s="164">
        <f t="shared" si="201"/>
        <v>0</v>
      </c>
      <c r="K466" s="164">
        <f t="shared" si="201"/>
        <v>0</v>
      </c>
      <c r="L466" s="164">
        <f t="shared" si="201"/>
        <v>0</v>
      </c>
      <c r="M466" s="164">
        <f t="shared" si="201"/>
        <v>0</v>
      </c>
      <c r="N466" s="164">
        <f t="shared" si="201"/>
        <v>0</v>
      </c>
      <c r="O466" s="164">
        <f t="shared" si="201"/>
        <v>0</v>
      </c>
      <c r="P466" s="164">
        <f t="shared" si="201"/>
        <v>0</v>
      </c>
      <c r="Q466" s="164">
        <f t="shared" si="201"/>
        <v>0</v>
      </c>
      <c r="R466" s="164">
        <f t="shared" si="201"/>
        <v>0</v>
      </c>
      <c r="S466" s="164">
        <f t="shared" si="201"/>
        <v>0</v>
      </c>
      <c r="T466" s="164">
        <f t="shared" si="201"/>
        <v>0</v>
      </c>
      <c r="U466" s="164">
        <f>U43+U104-U397</f>
        <v>0</v>
      </c>
      <c r="V466" s="164">
        <f aca="true" t="shared" si="202" ref="V466:AB466">V43+V104-V397</f>
        <v>0</v>
      </c>
      <c r="W466" s="164">
        <f t="shared" si="202"/>
        <v>0</v>
      </c>
      <c r="X466" s="164">
        <f t="shared" si="202"/>
        <v>0</v>
      </c>
      <c r="Y466" s="164">
        <f t="shared" si="202"/>
        <v>0</v>
      </c>
      <c r="Z466" s="164">
        <f t="shared" si="202"/>
        <v>0</v>
      </c>
      <c r="AA466" s="190">
        <f t="shared" si="202"/>
        <v>0</v>
      </c>
      <c r="AB466" s="194">
        <f t="shared" si="202"/>
        <v>6346.12</v>
      </c>
      <c r="AC466" s="40" t="e">
        <f>SUM(#REF!+#REF!+#REF!+#REF!)+#REF!</f>
        <v>#REF!</v>
      </c>
      <c r="AD466" s="41" t="e">
        <f>SUM(#REF!+#REF!+#REF!+#REF!)+#REF!</f>
        <v>#REF!</v>
      </c>
    </row>
    <row r="467" spans="5:30" s="42" customFormat="1" ht="15.75" hidden="1">
      <c r="E467" s="354"/>
      <c r="F467" s="354"/>
      <c r="G467" s="354"/>
      <c r="H467" s="354"/>
      <c r="I467" s="354"/>
      <c r="J467" s="354"/>
      <c r="K467" s="354"/>
      <c r="L467" s="354"/>
      <c r="M467" s="354"/>
      <c r="N467" s="354"/>
      <c r="O467" s="354"/>
      <c r="P467" s="354"/>
      <c r="Q467" s="354"/>
      <c r="R467" s="354"/>
      <c r="S467" s="354"/>
      <c r="T467" s="354"/>
      <c r="U467" s="354"/>
      <c r="V467" s="354"/>
      <c r="W467" s="354"/>
      <c r="X467" s="354"/>
      <c r="Y467" s="354"/>
      <c r="Z467" s="354"/>
      <c r="AA467" s="354"/>
      <c r="AB467" s="354"/>
      <c r="AC467" s="354"/>
      <c r="AD467" s="354"/>
    </row>
    <row r="468" spans="2:30" s="42" customFormat="1" ht="15.75" hidden="1">
      <c r="B468" s="43"/>
      <c r="C468" s="77"/>
      <c r="D468" s="77"/>
      <c r="E468" s="43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122"/>
      <c r="T468" s="77"/>
      <c r="U468" s="122"/>
      <c r="V468" s="77"/>
      <c r="W468" s="77"/>
      <c r="X468" s="77"/>
      <c r="Y468" s="77"/>
      <c r="Z468" s="77"/>
      <c r="AA468" s="77"/>
      <c r="AB468" s="77"/>
      <c r="AC468" s="77"/>
      <c r="AD468" s="77"/>
    </row>
    <row r="469" spans="2:30" s="42" customFormat="1" ht="15.75" hidden="1">
      <c r="B469" s="43"/>
      <c r="C469" s="77"/>
      <c r="D469" s="77"/>
      <c r="E469" s="43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122"/>
      <c r="T469" s="77"/>
      <c r="U469" s="122"/>
      <c r="V469" s="77"/>
      <c r="W469" s="77"/>
      <c r="X469" s="77"/>
      <c r="Y469" s="77"/>
      <c r="Z469" s="77"/>
      <c r="AA469" s="77"/>
      <c r="AB469" s="77"/>
      <c r="AC469" s="77"/>
      <c r="AD469" s="77"/>
    </row>
    <row r="470" spans="2:30" ht="18.75" hidden="1">
      <c r="B470" s="4"/>
      <c r="D470" s="4"/>
      <c r="E470" s="355"/>
      <c r="F470" s="355"/>
      <c r="G470" s="355"/>
      <c r="H470" s="355"/>
      <c r="I470" s="78"/>
      <c r="J470" s="44"/>
      <c r="K470" s="44"/>
      <c r="L470" s="44"/>
      <c r="M470" s="44"/>
      <c r="N470" s="44"/>
      <c r="O470" s="44"/>
      <c r="P470" s="44"/>
      <c r="Q470" s="44"/>
      <c r="R470" s="44"/>
      <c r="S470" s="123"/>
      <c r="T470" s="44"/>
      <c r="U470" s="123"/>
      <c r="V470" s="44"/>
      <c r="W470" s="44"/>
      <c r="X470" s="44"/>
      <c r="Y470" s="44"/>
      <c r="Z470" s="44"/>
      <c r="AA470" s="44"/>
      <c r="AB470" s="44"/>
      <c r="AC470" s="44"/>
      <c r="AD470" s="44"/>
    </row>
    <row r="471" spans="2:30" ht="18.75" hidden="1">
      <c r="B471" s="45"/>
      <c r="C471" s="78"/>
      <c r="D471" s="78"/>
      <c r="E471" s="45"/>
      <c r="F471" s="78"/>
      <c r="G471" s="78"/>
      <c r="H471" s="78"/>
      <c r="I471" s="78"/>
      <c r="J471" s="44"/>
      <c r="K471" s="44"/>
      <c r="L471" s="44"/>
      <c r="M471" s="44"/>
      <c r="N471" s="44"/>
      <c r="O471" s="44"/>
      <c r="P471" s="44"/>
      <c r="Q471" s="44"/>
      <c r="R471" s="44"/>
      <c r="S471" s="123"/>
      <c r="T471" s="44"/>
      <c r="U471" s="123"/>
      <c r="V471" s="44"/>
      <c r="W471" s="44"/>
      <c r="X471" s="44"/>
      <c r="Y471" s="44"/>
      <c r="Z471" s="44"/>
      <c r="AA471" s="44"/>
      <c r="AB471" s="44"/>
      <c r="AC471" s="44"/>
      <c r="AD471" s="44"/>
    </row>
    <row r="472" spans="2:30" ht="17.25" customHeight="1">
      <c r="B472" s="45"/>
      <c r="C472" s="78"/>
      <c r="D472" s="78"/>
      <c r="E472" s="45"/>
      <c r="F472" s="78"/>
      <c r="G472" s="78"/>
      <c r="H472" s="78"/>
      <c r="I472" s="78"/>
      <c r="J472" s="44"/>
      <c r="K472" s="44"/>
      <c r="L472" s="44"/>
      <c r="M472" s="44"/>
      <c r="N472" s="44"/>
      <c r="O472" s="44"/>
      <c r="P472" s="44"/>
      <c r="Q472" s="44"/>
      <c r="R472" s="44"/>
      <c r="S472" s="123"/>
      <c r="T472" s="44"/>
      <c r="U472" s="123"/>
      <c r="V472" s="44"/>
      <c r="W472" s="44"/>
      <c r="X472" s="44"/>
      <c r="Y472" s="44"/>
      <c r="Z472" s="44"/>
      <c r="AA472" s="44"/>
      <c r="AB472" s="44"/>
      <c r="AC472" s="44"/>
      <c r="AD472" s="44"/>
    </row>
    <row r="473" spans="2:30" ht="8.25" customHeight="1" hidden="1">
      <c r="B473" s="45"/>
      <c r="C473" s="78"/>
      <c r="D473" s="78"/>
      <c r="E473" s="45"/>
      <c r="F473" s="78"/>
      <c r="G473" s="78"/>
      <c r="H473" s="78"/>
      <c r="I473" s="78"/>
      <c r="J473" s="44"/>
      <c r="K473" s="44"/>
      <c r="L473" s="44"/>
      <c r="M473" s="44"/>
      <c r="N473" s="44"/>
      <c r="O473" s="44"/>
      <c r="P473" s="44"/>
      <c r="Q473" s="44"/>
      <c r="R473" s="44"/>
      <c r="S473" s="123"/>
      <c r="T473" s="44"/>
      <c r="U473" s="123"/>
      <c r="V473" s="44"/>
      <c r="W473" s="44"/>
      <c r="X473" s="44"/>
      <c r="Y473" s="44"/>
      <c r="Z473" s="44"/>
      <c r="AA473" s="44"/>
      <c r="AB473" s="44"/>
      <c r="AC473" s="44"/>
      <c r="AD473" s="44"/>
    </row>
    <row r="474" spans="2:30" ht="23.25" customHeight="1">
      <c r="B474" s="73"/>
      <c r="C474" s="72"/>
      <c r="D474" s="72"/>
      <c r="E474" s="73" t="s">
        <v>335</v>
      </c>
      <c r="F474" s="72"/>
      <c r="G474" s="72"/>
      <c r="H474" s="72"/>
      <c r="I474" s="63"/>
      <c r="J474" s="46"/>
      <c r="K474" s="46"/>
      <c r="L474" s="46"/>
      <c r="M474" s="46"/>
      <c r="N474" s="46"/>
      <c r="O474" s="46"/>
      <c r="P474" s="46"/>
      <c r="Q474" s="46"/>
      <c r="R474" s="46"/>
      <c r="S474" s="124"/>
      <c r="T474" s="46"/>
      <c r="U474" s="124"/>
      <c r="V474" s="46"/>
      <c r="W474" s="46"/>
      <c r="X474" s="46"/>
      <c r="Y474" s="46"/>
      <c r="Z474" s="46"/>
      <c r="AA474" s="46"/>
      <c r="AB474" s="46"/>
      <c r="AC474" s="44"/>
      <c r="AD474" s="44"/>
    </row>
    <row r="475" spans="2:30" ht="23.25">
      <c r="B475" s="350"/>
      <c r="C475" s="350"/>
      <c r="D475" s="48"/>
      <c r="E475" s="47">
        <v>409161</v>
      </c>
      <c r="F475" s="48"/>
      <c r="G475" s="48"/>
      <c r="H475" s="351"/>
      <c r="I475" s="352"/>
      <c r="J475" s="352"/>
      <c r="K475" s="352"/>
      <c r="L475" s="352"/>
      <c r="M475" s="352"/>
      <c r="N475" s="352"/>
      <c r="O475" s="352"/>
      <c r="P475" s="352"/>
      <c r="Q475" s="352"/>
      <c r="R475" s="352"/>
      <c r="S475" s="352"/>
      <c r="T475" s="352"/>
      <c r="U475" s="352"/>
      <c r="V475" s="352"/>
      <c r="W475" s="352"/>
      <c r="X475" s="352"/>
      <c r="Y475" s="352"/>
      <c r="Z475" s="352"/>
      <c r="AA475" s="352"/>
      <c r="AB475" s="79"/>
      <c r="AC475" s="49"/>
      <c r="AD475" s="49"/>
    </row>
    <row r="476" spans="2:30" ht="13.5" customHeight="1">
      <c r="B476" s="50"/>
      <c r="C476" s="51"/>
      <c r="D476" s="52"/>
      <c r="E476" s="50"/>
      <c r="F476" s="51"/>
      <c r="G476" s="52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123"/>
      <c r="T476" s="44"/>
      <c r="U476" s="123"/>
      <c r="V476" s="44"/>
      <c r="W476" s="44"/>
      <c r="X476" s="44"/>
      <c r="Y476" s="44"/>
      <c r="Z476" s="44"/>
      <c r="AA476" s="44"/>
      <c r="AB476" s="44"/>
      <c r="AC476" s="53"/>
      <c r="AD476" s="44"/>
    </row>
    <row r="477" spans="2:30" ht="18.75" hidden="1">
      <c r="B477" s="50"/>
      <c r="C477" s="51"/>
      <c r="D477" s="52"/>
      <c r="E477" s="50"/>
      <c r="F477" s="51"/>
      <c r="G477" s="52"/>
      <c r="H477" s="353"/>
      <c r="I477" s="353"/>
      <c r="J477" s="353"/>
      <c r="K477" s="353"/>
      <c r="L477" s="353"/>
      <c r="M477" s="353"/>
      <c r="N477" s="353"/>
      <c r="O477" s="353"/>
      <c r="P477" s="353"/>
      <c r="Q477" s="353"/>
      <c r="R477" s="353"/>
      <c r="S477" s="353"/>
      <c r="T477" s="353"/>
      <c r="U477" s="353"/>
      <c r="V477" s="353"/>
      <c r="W477" s="353"/>
      <c r="X477" s="353"/>
      <c r="Y477" s="353"/>
      <c r="Z477" s="353"/>
      <c r="AA477" s="353"/>
      <c r="AB477" s="353"/>
      <c r="AC477" s="353"/>
      <c r="AD477" s="353"/>
    </row>
    <row r="478" spans="2:30" ht="18.75" hidden="1">
      <c r="B478" s="50"/>
      <c r="C478" s="54"/>
      <c r="D478" s="55"/>
      <c r="E478" s="50"/>
      <c r="F478" s="54"/>
      <c r="G478" s="55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123"/>
      <c r="T478" s="44"/>
      <c r="U478" s="123"/>
      <c r="V478" s="44"/>
      <c r="W478" s="44"/>
      <c r="X478" s="44"/>
      <c r="Y478" s="44"/>
      <c r="Z478" s="44"/>
      <c r="AA478" s="44"/>
      <c r="AB478" s="44"/>
      <c r="AC478" s="53"/>
      <c r="AD478" s="44"/>
    </row>
    <row r="479" spans="2:30" ht="18.75" hidden="1">
      <c r="B479" s="56"/>
      <c r="C479" s="54"/>
      <c r="D479" s="55"/>
      <c r="E479" s="56"/>
      <c r="F479" s="54"/>
      <c r="G479" s="55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125"/>
      <c r="T479" s="57"/>
      <c r="U479" s="125"/>
      <c r="V479" s="57"/>
      <c r="W479" s="57"/>
      <c r="X479" s="57"/>
      <c r="Y479" s="57"/>
      <c r="Z479" s="57"/>
      <c r="AA479" s="57"/>
      <c r="AB479" s="57"/>
      <c r="AC479" s="58"/>
      <c r="AD479" s="58"/>
    </row>
    <row r="480" spans="2:30" ht="18.75" hidden="1">
      <c r="B480" s="56"/>
      <c r="C480" s="54"/>
      <c r="D480" s="55"/>
      <c r="E480" s="56"/>
      <c r="F480" s="54"/>
      <c r="G480" s="55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125"/>
      <c r="T480" s="57"/>
      <c r="U480" s="125"/>
      <c r="V480" s="57"/>
      <c r="W480" s="57"/>
      <c r="X480" s="57"/>
      <c r="Y480" s="57"/>
      <c r="Z480" s="57"/>
      <c r="AA480" s="57"/>
      <c r="AB480" s="57"/>
      <c r="AC480" s="58"/>
      <c r="AD480" s="58"/>
    </row>
    <row r="481" spans="2:30" ht="18.75" hidden="1">
      <c r="B481" s="56"/>
      <c r="C481" s="58"/>
      <c r="D481" s="59"/>
      <c r="E481" s="56"/>
      <c r="F481" s="58"/>
      <c r="G481" s="59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126"/>
      <c r="T481" s="58"/>
      <c r="U481" s="126"/>
      <c r="V481" s="58"/>
      <c r="W481" s="58"/>
      <c r="X481" s="58"/>
      <c r="Y481" s="58"/>
      <c r="Z481" s="58"/>
      <c r="AA481" s="58"/>
      <c r="AB481" s="58"/>
      <c r="AC481" s="58"/>
      <c r="AD481" s="58"/>
    </row>
    <row r="482" spans="2:30" ht="18.75" hidden="1">
      <c r="B482" s="56"/>
      <c r="C482" s="58"/>
      <c r="D482" s="59"/>
      <c r="E482" s="56"/>
      <c r="F482" s="58"/>
      <c r="G482" s="59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126"/>
      <c r="T482" s="58"/>
      <c r="U482" s="126"/>
      <c r="V482" s="58"/>
      <c r="W482" s="58"/>
      <c r="X482" s="58"/>
      <c r="Y482" s="58"/>
      <c r="Z482" s="58"/>
      <c r="AA482" s="58"/>
      <c r="AB482" s="58"/>
      <c r="AC482" s="58"/>
      <c r="AD482" s="58"/>
    </row>
    <row r="483" spans="2:30" ht="18.75" hidden="1">
      <c r="B483" s="56"/>
      <c r="C483" s="58"/>
      <c r="D483" s="59"/>
      <c r="E483" s="56"/>
      <c r="F483" s="58"/>
      <c r="G483" s="59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126"/>
      <c r="T483" s="58"/>
      <c r="U483" s="126"/>
      <c r="V483" s="58"/>
      <c r="W483" s="58"/>
      <c r="X483" s="58"/>
      <c r="Y483" s="58"/>
      <c r="Z483" s="58"/>
      <c r="AA483" s="58"/>
      <c r="AB483" s="58"/>
      <c r="AC483" s="58"/>
      <c r="AD483" s="58"/>
    </row>
    <row r="484" spans="2:30" ht="18.75" hidden="1">
      <c r="B484" s="56"/>
      <c r="C484" s="58"/>
      <c r="D484" s="59"/>
      <c r="E484" s="56"/>
      <c r="F484" s="58"/>
      <c r="G484" s="59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126"/>
      <c r="T484" s="58"/>
      <c r="U484" s="126"/>
      <c r="V484" s="58"/>
      <c r="W484" s="58"/>
      <c r="X484" s="58"/>
      <c r="Y484" s="58"/>
      <c r="Z484" s="58"/>
      <c r="AA484" s="58"/>
      <c r="AB484" s="58"/>
      <c r="AC484" s="58"/>
      <c r="AD484" s="58"/>
    </row>
    <row r="485" spans="2:30" ht="18.75" hidden="1">
      <c r="B485" s="56"/>
      <c r="C485" s="58"/>
      <c r="D485" s="59"/>
      <c r="E485" s="56"/>
      <c r="F485" s="58"/>
      <c r="G485" s="59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126"/>
      <c r="T485" s="58"/>
      <c r="U485" s="126"/>
      <c r="V485" s="58"/>
      <c r="W485" s="58"/>
      <c r="X485" s="58"/>
      <c r="Y485" s="58"/>
      <c r="Z485" s="58"/>
      <c r="AA485" s="58"/>
      <c r="AB485" s="58"/>
      <c r="AC485" s="58"/>
      <c r="AD485" s="58"/>
    </row>
    <row r="486" spans="2:30" ht="18.75" hidden="1">
      <c r="B486" s="56"/>
      <c r="C486" s="58"/>
      <c r="D486" s="59"/>
      <c r="E486" s="56"/>
      <c r="F486" s="58"/>
      <c r="G486" s="59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126"/>
      <c r="T486" s="58"/>
      <c r="U486" s="126"/>
      <c r="V486" s="58"/>
      <c r="W486" s="58"/>
      <c r="X486" s="58"/>
      <c r="Y486" s="58"/>
      <c r="Z486" s="58"/>
      <c r="AA486" s="58"/>
      <c r="AB486" s="58"/>
      <c r="AC486" s="58"/>
      <c r="AD486" s="58"/>
    </row>
    <row r="487" spans="2:30" ht="18.75" hidden="1">
      <c r="B487" s="56"/>
      <c r="C487" s="58"/>
      <c r="D487" s="59"/>
      <c r="E487" s="56"/>
      <c r="F487" s="58"/>
      <c r="G487" s="59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126"/>
      <c r="T487" s="58"/>
      <c r="U487" s="126"/>
      <c r="V487" s="58"/>
      <c r="W487" s="58"/>
      <c r="X487" s="58"/>
      <c r="Y487" s="58"/>
      <c r="Z487" s="58"/>
      <c r="AA487" s="58"/>
      <c r="AB487" s="58"/>
      <c r="AC487" s="58"/>
      <c r="AD487" s="58"/>
    </row>
    <row r="488" spans="2:30" ht="18.75" hidden="1">
      <c r="B488" s="56"/>
      <c r="C488" s="58"/>
      <c r="D488" s="59"/>
      <c r="E488" s="56"/>
      <c r="F488" s="58"/>
      <c r="G488" s="59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126"/>
      <c r="T488" s="58"/>
      <c r="U488" s="126"/>
      <c r="V488" s="58"/>
      <c r="W488" s="58"/>
      <c r="X488" s="58"/>
      <c r="Y488" s="58"/>
      <c r="Z488" s="58"/>
      <c r="AA488" s="58"/>
      <c r="AB488" s="58"/>
      <c r="AC488" s="58"/>
      <c r="AD488" s="58"/>
    </row>
    <row r="489" spans="2:30" ht="18.75" hidden="1">
      <c r="B489" s="56"/>
      <c r="C489" s="58"/>
      <c r="D489" s="59"/>
      <c r="E489" s="56"/>
      <c r="F489" s="58"/>
      <c r="G489" s="59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126"/>
      <c r="T489" s="58"/>
      <c r="U489" s="126"/>
      <c r="V489" s="58"/>
      <c r="W489" s="58"/>
      <c r="X489" s="58"/>
      <c r="Y489" s="58"/>
      <c r="Z489" s="58"/>
      <c r="AA489" s="58"/>
      <c r="AB489" s="58"/>
      <c r="AC489" s="58"/>
      <c r="AD489" s="58"/>
    </row>
    <row r="490" spans="2:30" ht="18.75" hidden="1">
      <c r="B490" s="56"/>
      <c r="C490" s="58"/>
      <c r="D490" s="59"/>
      <c r="E490" s="56"/>
      <c r="F490" s="58"/>
      <c r="G490" s="59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126"/>
      <c r="T490" s="58"/>
      <c r="U490" s="126"/>
      <c r="V490" s="58"/>
      <c r="W490" s="58"/>
      <c r="X490" s="58"/>
      <c r="Y490" s="58"/>
      <c r="Z490" s="58"/>
      <c r="AA490" s="58"/>
      <c r="AB490" s="58"/>
      <c r="AC490" s="58"/>
      <c r="AD490" s="58"/>
    </row>
    <row r="491" spans="2:30" ht="18.75" hidden="1">
      <c r="B491" s="56"/>
      <c r="C491" s="58"/>
      <c r="D491" s="59"/>
      <c r="E491" s="56"/>
      <c r="F491" s="58"/>
      <c r="G491" s="59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126"/>
      <c r="T491" s="58"/>
      <c r="U491" s="126"/>
      <c r="V491" s="58"/>
      <c r="W491" s="58"/>
      <c r="X491" s="58"/>
      <c r="Y491" s="58"/>
      <c r="Z491" s="58"/>
      <c r="AA491" s="58"/>
      <c r="AB491" s="58"/>
      <c r="AC491" s="58"/>
      <c r="AD491" s="58"/>
    </row>
    <row r="492" spans="2:30" ht="18.75" hidden="1">
      <c r="B492" s="56"/>
      <c r="C492" s="58"/>
      <c r="D492" s="59"/>
      <c r="E492" s="56"/>
      <c r="F492" s="58"/>
      <c r="G492" s="59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126"/>
      <c r="T492" s="58"/>
      <c r="U492" s="126"/>
      <c r="V492" s="58"/>
      <c r="W492" s="58"/>
      <c r="X492" s="58"/>
      <c r="Y492" s="58"/>
      <c r="Z492" s="58"/>
      <c r="AA492" s="58"/>
      <c r="AB492" s="58"/>
      <c r="AC492" s="58"/>
      <c r="AD492" s="58"/>
    </row>
    <row r="493" spans="2:30" ht="18.75" hidden="1">
      <c r="B493" s="56"/>
      <c r="C493" s="58"/>
      <c r="D493" s="59"/>
      <c r="E493" s="56"/>
      <c r="F493" s="58"/>
      <c r="G493" s="59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126"/>
      <c r="T493" s="58"/>
      <c r="U493" s="126"/>
      <c r="V493" s="58"/>
      <c r="W493" s="58"/>
      <c r="X493" s="58"/>
      <c r="Y493" s="58"/>
      <c r="Z493" s="58"/>
      <c r="AA493" s="58"/>
      <c r="AB493" s="58"/>
      <c r="AC493" s="58"/>
      <c r="AD493" s="58"/>
    </row>
    <row r="494" spans="2:30" ht="18.75" hidden="1">
      <c r="B494" s="56"/>
      <c r="C494" s="58"/>
      <c r="D494" s="59"/>
      <c r="E494" s="56"/>
      <c r="F494" s="58"/>
      <c r="G494" s="59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126"/>
      <c r="T494" s="58"/>
      <c r="U494" s="126"/>
      <c r="V494" s="58"/>
      <c r="W494" s="58"/>
      <c r="X494" s="58"/>
      <c r="Y494" s="58"/>
      <c r="Z494" s="58"/>
      <c r="AA494" s="58"/>
      <c r="AB494" s="58"/>
      <c r="AC494" s="58"/>
      <c r="AD494" s="58"/>
    </row>
    <row r="495" spans="2:30" ht="18.75" hidden="1">
      <c r="B495" s="56"/>
      <c r="C495" s="58"/>
      <c r="D495" s="59"/>
      <c r="E495" s="56"/>
      <c r="F495" s="58"/>
      <c r="G495" s="59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126"/>
      <c r="T495" s="58"/>
      <c r="U495" s="126"/>
      <c r="V495" s="58"/>
      <c r="W495" s="58"/>
      <c r="X495" s="58"/>
      <c r="Y495" s="58"/>
      <c r="Z495" s="58"/>
      <c r="AA495" s="58"/>
      <c r="AB495" s="58"/>
      <c r="AC495" s="58"/>
      <c r="AD495" s="58"/>
    </row>
    <row r="496" spans="2:30" ht="18.75" hidden="1">
      <c r="B496" s="56"/>
      <c r="C496" s="58"/>
      <c r="D496" s="59"/>
      <c r="E496" s="56"/>
      <c r="F496" s="58"/>
      <c r="G496" s="59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126"/>
      <c r="T496" s="58"/>
      <c r="U496" s="126"/>
      <c r="V496" s="58"/>
      <c r="W496" s="58"/>
      <c r="X496" s="58"/>
      <c r="Y496" s="58"/>
      <c r="Z496" s="58"/>
      <c r="AA496" s="58"/>
      <c r="AB496" s="58"/>
      <c r="AC496" s="58"/>
      <c r="AD496" s="58"/>
    </row>
    <row r="497" spans="2:30" ht="18.75" hidden="1">
      <c r="B497" s="56"/>
      <c r="C497" s="58"/>
      <c r="D497" s="59"/>
      <c r="E497" s="56"/>
      <c r="F497" s="58"/>
      <c r="G497" s="59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126"/>
      <c r="T497" s="58"/>
      <c r="U497" s="126"/>
      <c r="V497" s="58"/>
      <c r="W497" s="58"/>
      <c r="X497" s="58"/>
      <c r="Y497" s="58"/>
      <c r="Z497" s="58"/>
      <c r="AA497" s="58"/>
      <c r="AB497" s="58"/>
      <c r="AC497" s="58"/>
      <c r="AD497" s="58"/>
    </row>
    <row r="498" spans="2:30" ht="18.75" hidden="1">
      <c r="B498" s="56"/>
      <c r="C498" s="58"/>
      <c r="D498" s="59"/>
      <c r="E498" s="56"/>
      <c r="F498" s="58"/>
      <c r="G498" s="59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126"/>
      <c r="T498" s="58"/>
      <c r="U498" s="126"/>
      <c r="V498" s="58"/>
      <c r="W498" s="58"/>
      <c r="X498" s="58"/>
      <c r="Y498" s="58"/>
      <c r="Z498" s="58"/>
      <c r="AA498" s="58"/>
      <c r="AB498" s="58"/>
      <c r="AC498" s="58"/>
      <c r="AD498" s="58"/>
    </row>
    <row r="499" spans="2:30" ht="18.75" hidden="1">
      <c r="B499" s="56"/>
      <c r="C499" s="58"/>
      <c r="D499" s="59"/>
      <c r="E499" s="56"/>
      <c r="F499" s="58"/>
      <c r="G499" s="59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126"/>
      <c r="T499" s="58"/>
      <c r="U499" s="126"/>
      <c r="V499" s="58"/>
      <c r="W499" s="58"/>
      <c r="X499" s="58"/>
      <c r="Y499" s="58"/>
      <c r="Z499" s="58"/>
      <c r="AA499" s="58"/>
      <c r="AB499" s="58"/>
      <c r="AC499" s="58"/>
      <c r="AD499" s="58"/>
    </row>
    <row r="500" spans="2:30" ht="18.75" hidden="1">
      <c r="B500" s="56"/>
      <c r="C500" s="58"/>
      <c r="D500" s="59"/>
      <c r="E500" s="56"/>
      <c r="F500" s="58"/>
      <c r="G500" s="59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126"/>
      <c r="T500" s="58"/>
      <c r="U500" s="126"/>
      <c r="V500" s="58"/>
      <c r="W500" s="58"/>
      <c r="X500" s="58"/>
      <c r="Y500" s="58"/>
      <c r="Z500" s="58"/>
      <c r="AA500" s="58"/>
      <c r="AB500" s="58"/>
      <c r="AC500" s="58"/>
      <c r="AD500" s="58"/>
    </row>
    <row r="501" spans="2:30" ht="18.75" hidden="1">
      <c r="B501" s="56"/>
      <c r="C501" s="58"/>
      <c r="D501" s="59"/>
      <c r="E501" s="56"/>
      <c r="F501" s="58"/>
      <c r="G501" s="59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126"/>
      <c r="T501" s="58"/>
      <c r="U501" s="126"/>
      <c r="V501" s="58"/>
      <c r="W501" s="58"/>
      <c r="X501" s="58"/>
      <c r="Y501" s="58"/>
      <c r="Z501" s="58"/>
      <c r="AA501" s="58"/>
      <c r="AB501" s="58"/>
      <c r="AC501" s="58"/>
      <c r="AD501" s="58"/>
    </row>
    <row r="502" spans="2:30" ht="18.75" hidden="1">
      <c r="B502" s="56"/>
      <c r="C502" s="58"/>
      <c r="D502" s="59"/>
      <c r="E502" s="56"/>
      <c r="F502" s="58"/>
      <c r="G502" s="59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126"/>
      <c r="T502" s="58"/>
      <c r="U502" s="126"/>
      <c r="V502" s="58"/>
      <c r="W502" s="58"/>
      <c r="X502" s="58"/>
      <c r="Y502" s="58"/>
      <c r="Z502" s="58"/>
      <c r="AA502" s="58"/>
      <c r="AB502" s="58"/>
      <c r="AC502" s="58"/>
      <c r="AD502" s="58"/>
    </row>
    <row r="503" spans="2:30" ht="18.75" hidden="1">
      <c r="B503" s="56"/>
      <c r="C503" s="58"/>
      <c r="D503" s="59"/>
      <c r="E503" s="56"/>
      <c r="F503" s="58"/>
      <c r="G503" s="59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126"/>
      <c r="T503" s="58"/>
      <c r="U503" s="126"/>
      <c r="V503" s="58"/>
      <c r="W503" s="58"/>
      <c r="X503" s="58"/>
      <c r="Y503" s="58"/>
      <c r="Z503" s="58"/>
      <c r="AA503" s="58"/>
      <c r="AB503" s="58"/>
      <c r="AC503" s="58"/>
      <c r="AD503" s="58"/>
    </row>
    <row r="504" spans="2:30" ht="18.75" hidden="1">
      <c r="B504" s="56"/>
      <c r="C504" s="58"/>
      <c r="D504" s="59"/>
      <c r="E504" s="56"/>
      <c r="F504" s="58"/>
      <c r="G504" s="59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126"/>
      <c r="T504" s="58"/>
      <c r="U504" s="126"/>
      <c r="V504" s="58"/>
      <c r="W504" s="58"/>
      <c r="X504" s="58"/>
      <c r="Y504" s="58"/>
      <c r="Z504" s="58"/>
      <c r="AA504" s="58"/>
      <c r="AB504" s="58"/>
      <c r="AC504" s="58"/>
      <c r="AD504" s="58"/>
    </row>
    <row r="505" spans="2:30" ht="18.75" hidden="1">
      <c r="B505" s="56"/>
      <c r="C505" s="58"/>
      <c r="D505" s="59"/>
      <c r="E505" s="56"/>
      <c r="F505" s="58"/>
      <c r="G505" s="59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126"/>
      <c r="T505" s="58"/>
      <c r="U505" s="126"/>
      <c r="V505" s="58"/>
      <c r="W505" s="58"/>
      <c r="X505" s="58"/>
      <c r="Y505" s="58"/>
      <c r="Z505" s="58"/>
      <c r="AA505" s="58"/>
      <c r="AB505" s="58"/>
      <c r="AC505" s="58"/>
      <c r="AD505" s="58"/>
    </row>
    <row r="506" spans="2:30" ht="18.75" hidden="1">
      <c r="B506" s="56"/>
      <c r="C506" s="58"/>
      <c r="D506" s="59"/>
      <c r="E506" s="56"/>
      <c r="F506" s="58"/>
      <c r="G506" s="59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126"/>
      <c r="T506" s="58"/>
      <c r="U506" s="126"/>
      <c r="V506" s="58"/>
      <c r="W506" s="58"/>
      <c r="X506" s="58"/>
      <c r="Y506" s="58"/>
      <c r="Z506" s="58"/>
      <c r="AA506" s="58"/>
      <c r="AB506" s="58"/>
      <c r="AC506" s="58"/>
      <c r="AD506" s="58"/>
    </row>
    <row r="507" spans="2:30" ht="18.75" hidden="1">
      <c r="B507" s="56"/>
      <c r="C507" s="58"/>
      <c r="D507" s="59"/>
      <c r="E507" s="56"/>
      <c r="F507" s="58"/>
      <c r="G507" s="59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126"/>
      <c r="T507" s="58"/>
      <c r="U507" s="126"/>
      <c r="V507" s="58"/>
      <c r="W507" s="58"/>
      <c r="X507" s="58"/>
      <c r="Y507" s="58"/>
      <c r="Z507" s="58"/>
      <c r="AA507" s="58"/>
      <c r="AB507" s="58"/>
      <c r="AC507" s="58"/>
      <c r="AD507" s="58"/>
    </row>
    <row r="508" spans="2:30" ht="18.75" hidden="1">
      <c r="B508" s="56"/>
      <c r="C508" s="58"/>
      <c r="D508" s="59"/>
      <c r="E508" s="56"/>
      <c r="F508" s="58"/>
      <c r="G508" s="59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126"/>
      <c r="T508" s="58"/>
      <c r="U508" s="126"/>
      <c r="V508" s="58"/>
      <c r="W508" s="58"/>
      <c r="X508" s="58"/>
      <c r="Y508" s="58"/>
      <c r="Z508" s="58"/>
      <c r="AA508" s="58"/>
      <c r="AB508" s="58"/>
      <c r="AC508" s="58"/>
      <c r="AD508" s="58"/>
    </row>
    <row r="509" spans="2:30" ht="18.75" hidden="1">
      <c r="B509" s="56"/>
      <c r="C509" s="58"/>
      <c r="D509" s="59"/>
      <c r="E509" s="56"/>
      <c r="F509" s="58"/>
      <c r="G509" s="59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126"/>
      <c r="T509" s="58"/>
      <c r="U509" s="126"/>
      <c r="V509" s="58"/>
      <c r="W509" s="58"/>
      <c r="X509" s="58"/>
      <c r="Y509" s="58"/>
      <c r="Z509" s="58"/>
      <c r="AA509" s="58"/>
      <c r="AB509" s="58"/>
      <c r="AC509" s="58"/>
      <c r="AD509" s="58"/>
    </row>
    <row r="510" spans="2:30" ht="18.75" hidden="1">
      <c r="B510" s="56"/>
      <c r="C510" s="58"/>
      <c r="D510" s="59"/>
      <c r="E510" s="56"/>
      <c r="F510" s="58"/>
      <c r="G510" s="59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126"/>
      <c r="T510" s="58"/>
      <c r="U510" s="126"/>
      <c r="V510" s="58"/>
      <c r="W510" s="58"/>
      <c r="X510" s="58"/>
      <c r="Y510" s="58"/>
      <c r="Z510" s="58"/>
      <c r="AA510" s="58"/>
      <c r="AB510" s="58"/>
      <c r="AC510" s="58"/>
      <c r="AD510" s="58"/>
    </row>
    <row r="511" spans="2:30" ht="18.75" hidden="1">
      <c r="B511" s="56"/>
      <c r="C511" s="58"/>
      <c r="D511" s="59"/>
      <c r="E511" s="56"/>
      <c r="F511" s="58"/>
      <c r="G511" s="59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126"/>
      <c r="T511" s="58"/>
      <c r="U511" s="126"/>
      <c r="V511" s="58"/>
      <c r="W511" s="58"/>
      <c r="X511" s="58"/>
      <c r="Y511" s="58"/>
      <c r="Z511" s="58"/>
      <c r="AA511" s="58"/>
      <c r="AB511" s="58"/>
      <c r="AC511" s="58"/>
      <c r="AD511" s="58"/>
    </row>
    <row r="512" spans="2:30" ht="18.75" hidden="1">
      <c r="B512" s="56"/>
      <c r="C512" s="58"/>
      <c r="D512" s="59"/>
      <c r="E512" s="56"/>
      <c r="F512" s="58"/>
      <c r="G512" s="59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126"/>
      <c r="T512" s="58"/>
      <c r="U512" s="126"/>
      <c r="V512" s="58"/>
      <c r="W512" s="58"/>
      <c r="X512" s="58"/>
      <c r="Y512" s="58"/>
      <c r="Z512" s="58"/>
      <c r="AA512" s="58"/>
      <c r="AB512" s="58"/>
      <c r="AC512" s="58"/>
      <c r="AD512" s="58"/>
    </row>
    <row r="513" spans="2:30" ht="18.75" hidden="1">
      <c r="B513" s="56"/>
      <c r="C513" s="58"/>
      <c r="D513" s="59"/>
      <c r="E513" s="56"/>
      <c r="F513" s="58"/>
      <c r="G513" s="59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126"/>
      <c r="T513" s="58"/>
      <c r="U513" s="126"/>
      <c r="V513" s="58"/>
      <c r="W513" s="58"/>
      <c r="X513" s="58"/>
      <c r="Y513" s="58"/>
      <c r="Z513" s="58"/>
      <c r="AA513" s="58"/>
      <c r="AB513" s="58"/>
      <c r="AC513" s="58"/>
      <c r="AD513" s="58"/>
    </row>
    <row r="514" spans="2:30" ht="18.75" hidden="1">
      <c r="B514" s="56"/>
      <c r="C514" s="58"/>
      <c r="D514" s="59"/>
      <c r="E514" s="56"/>
      <c r="F514" s="58"/>
      <c r="G514" s="59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126"/>
      <c r="T514" s="58"/>
      <c r="U514" s="126"/>
      <c r="V514" s="58"/>
      <c r="W514" s="58"/>
      <c r="X514" s="58"/>
      <c r="Y514" s="58"/>
      <c r="Z514" s="58"/>
      <c r="AA514" s="58"/>
      <c r="AB514" s="58"/>
      <c r="AC514" s="58"/>
      <c r="AD514" s="58"/>
    </row>
    <row r="515" spans="2:30" ht="18.75" hidden="1">
      <c r="B515" s="56"/>
      <c r="C515" s="58"/>
      <c r="D515" s="59"/>
      <c r="E515" s="56"/>
      <c r="F515" s="58"/>
      <c r="G515" s="59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126"/>
      <c r="T515" s="58"/>
      <c r="U515" s="126"/>
      <c r="V515" s="58"/>
      <c r="W515" s="58"/>
      <c r="X515" s="58"/>
      <c r="Y515" s="58"/>
      <c r="Z515" s="58"/>
      <c r="AA515" s="58"/>
      <c r="AB515" s="58"/>
      <c r="AC515" s="58"/>
      <c r="AD515" s="58"/>
    </row>
    <row r="516" spans="2:30" ht="18.75" hidden="1">
      <c r="B516" s="56"/>
      <c r="C516" s="58"/>
      <c r="D516" s="59"/>
      <c r="E516" s="56"/>
      <c r="F516" s="58"/>
      <c r="G516" s="59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126"/>
      <c r="T516" s="58"/>
      <c r="U516" s="126"/>
      <c r="V516" s="58"/>
      <c r="W516" s="58"/>
      <c r="X516" s="58"/>
      <c r="Y516" s="58"/>
      <c r="Z516" s="58"/>
      <c r="AA516" s="58"/>
      <c r="AB516" s="58"/>
      <c r="AC516" s="58"/>
      <c r="AD516" s="58"/>
    </row>
    <row r="517" spans="2:30" ht="18.75" hidden="1">
      <c r="B517" s="56"/>
      <c r="C517" s="58"/>
      <c r="D517" s="59"/>
      <c r="E517" s="56"/>
      <c r="F517" s="58"/>
      <c r="G517" s="59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126"/>
      <c r="T517" s="58"/>
      <c r="U517" s="126"/>
      <c r="V517" s="58"/>
      <c r="W517" s="58"/>
      <c r="X517" s="58"/>
      <c r="Y517" s="58"/>
      <c r="Z517" s="58"/>
      <c r="AA517" s="58"/>
      <c r="AB517" s="58"/>
      <c r="AC517" s="58"/>
      <c r="AD517" s="58"/>
    </row>
    <row r="518" spans="2:30" ht="18.75" hidden="1">
      <c r="B518" s="56"/>
      <c r="C518" s="58"/>
      <c r="D518" s="59"/>
      <c r="E518" s="56"/>
      <c r="F518" s="58"/>
      <c r="G518" s="59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126"/>
      <c r="T518" s="58"/>
      <c r="U518" s="126"/>
      <c r="V518" s="58"/>
      <c r="W518" s="58"/>
      <c r="X518" s="58"/>
      <c r="Y518" s="58"/>
      <c r="Z518" s="58"/>
      <c r="AA518" s="58"/>
      <c r="AB518" s="58"/>
      <c r="AC518" s="58"/>
      <c r="AD518" s="58"/>
    </row>
    <row r="519" spans="2:30" ht="18.75" hidden="1">
      <c r="B519" s="56"/>
      <c r="C519" s="58"/>
      <c r="D519" s="59"/>
      <c r="E519" s="56"/>
      <c r="F519" s="58"/>
      <c r="G519" s="59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126"/>
      <c r="T519" s="58"/>
      <c r="U519" s="126"/>
      <c r="V519" s="58"/>
      <c r="W519" s="58"/>
      <c r="X519" s="58"/>
      <c r="Y519" s="58"/>
      <c r="Z519" s="58"/>
      <c r="AA519" s="58"/>
      <c r="AB519" s="58"/>
      <c r="AC519" s="58"/>
      <c r="AD519" s="58"/>
    </row>
    <row r="520" spans="2:30" ht="18.75" hidden="1">
      <c r="B520" s="56"/>
      <c r="C520" s="58"/>
      <c r="D520" s="59"/>
      <c r="E520" s="56"/>
      <c r="F520" s="58"/>
      <c r="G520" s="59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126"/>
      <c r="T520" s="58"/>
      <c r="U520" s="126"/>
      <c r="V520" s="58"/>
      <c r="W520" s="58"/>
      <c r="X520" s="58"/>
      <c r="Y520" s="58"/>
      <c r="Z520" s="58"/>
      <c r="AA520" s="58"/>
      <c r="AB520" s="58"/>
      <c r="AC520" s="58"/>
      <c r="AD520" s="58"/>
    </row>
    <row r="521" spans="2:30" ht="18.75" hidden="1">
      <c r="B521" s="56"/>
      <c r="C521" s="58"/>
      <c r="D521" s="59"/>
      <c r="E521" s="56"/>
      <c r="F521" s="58"/>
      <c r="G521" s="59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126"/>
      <c r="T521" s="58"/>
      <c r="U521" s="126"/>
      <c r="V521" s="58"/>
      <c r="W521" s="58"/>
      <c r="X521" s="58"/>
      <c r="Y521" s="58"/>
      <c r="Z521" s="58"/>
      <c r="AA521" s="58"/>
      <c r="AB521" s="58"/>
      <c r="AC521" s="58"/>
      <c r="AD521" s="58"/>
    </row>
    <row r="522" spans="2:30" ht="18.75" hidden="1">
      <c r="B522" s="56"/>
      <c r="C522" s="58"/>
      <c r="D522" s="59"/>
      <c r="E522" s="56"/>
      <c r="F522" s="58"/>
      <c r="G522" s="59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126"/>
      <c r="T522" s="58"/>
      <c r="U522" s="126"/>
      <c r="V522" s="58"/>
      <c r="W522" s="58"/>
      <c r="X522" s="58"/>
      <c r="Y522" s="58"/>
      <c r="Z522" s="58"/>
      <c r="AA522" s="58"/>
      <c r="AB522" s="58"/>
      <c r="AC522" s="58"/>
      <c r="AD522" s="58"/>
    </row>
    <row r="523" spans="2:30" ht="18.75" hidden="1">
      <c r="B523" s="56"/>
      <c r="C523" s="58"/>
      <c r="D523" s="59"/>
      <c r="E523" s="56"/>
      <c r="F523" s="58"/>
      <c r="G523" s="59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126"/>
      <c r="T523" s="58"/>
      <c r="U523" s="126"/>
      <c r="V523" s="58"/>
      <c r="W523" s="58"/>
      <c r="X523" s="58"/>
      <c r="Y523" s="58"/>
      <c r="Z523" s="58"/>
      <c r="AA523" s="58"/>
      <c r="AB523" s="58"/>
      <c r="AC523" s="58"/>
      <c r="AD523" s="58"/>
    </row>
    <row r="524" spans="2:30" ht="18.75" hidden="1">
      <c r="B524" s="56"/>
      <c r="C524" s="58"/>
      <c r="D524" s="59"/>
      <c r="E524" s="56"/>
      <c r="F524" s="58"/>
      <c r="G524" s="59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126"/>
      <c r="T524" s="58"/>
      <c r="U524" s="126"/>
      <c r="V524" s="58"/>
      <c r="W524" s="58"/>
      <c r="X524" s="58"/>
      <c r="Y524" s="58"/>
      <c r="Z524" s="58"/>
      <c r="AA524" s="58"/>
      <c r="AB524" s="58"/>
      <c r="AC524" s="58"/>
      <c r="AD524" s="58"/>
    </row>
    <row r="525" spans="2:30" ht="18.75" hidden="1">
      <c r="B525" s="56"/>
      <c r="C525" s="58"/>
      <c r="D525" s="59"/>
      <c r="E525" s="56"/>
      <c r="F525" s="58"/>
      <c r="G525" s="59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126"/>
      <c r="T525" s="58"/>
      <c r="U525" s="126"/>
      <c r="V525" s="58"/>
      <c r="W525" s="58"/>
      <c r="X525" s="58"/>
      <c r="Y525" s="58"/>
      <c r="Z525" s="58"/>
      <c r="AA525" s="58"/>
      <c r="AB525" s="58"/>
      <c r="AC525" s="58"/>
      <c r="AD525" s="58"/>
    </row>
    <row r="526" spans="2:30" ht="18.75" hidden="1">
      <c r="B526" s="56"/>
      <c r="C526" s="58"/>
      <c r="D526" s="59"/>
      <c r="E526" s="56"/>
      <c r="F526" s="58"/>
      <c r="G526" s="59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126"/>
      <c r="T526" s="58"/>
      <c r="U526" s="126"/>
      <c r="V526" s="58"/>
      <c r="W526" s="58"/>
      <c r="X526" s="58"/>
      <c r="Y526" s="58"/>
      <c r="Z526" s="58"/>
      <c r="AA526" s="58"/>
      <c r="AB526" s="58"/>
      <c r="AC526" s="58"/>
      <c r="AD526" s="58"/>
    </row>
    <row r="527" spans="2:30" ht="18.75" hidden="1">
      <c r="B527" s="56"/>
      <c r="C527" s="58"/>
      <c r="D527" s="59"/>
      <c r="E527" s="56"/>
      <c r="F527" s="58"/>
      <c r="G527" s="59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126"/>
      <c r="T527" s="58"/>
      <c r="U527" s="126"/>
      <c r="V527" s="58"/>
      <c r="W527" s="58"/>
      <c r="X527" s="58"/>
      <c r="Y527" s="58"/>
      <c r="Z527" s="58"/>
      <c r="AA527" s="58"/>
      <c r="AB527" s="58"/>
      <c r="AC527" s="58"/>
      <c r="AD527" s="58"/>
    </row>
    <row r="528" spans="2:30" ht="18.75" hidden="1">
      <c r="B528" s="56"/>
      <c r="C528" s="58"/>
      <c r="D528" s="59"/>
      <c r="E528" s="56"/>
      <c r="F528" s="58"/>
      <c r="G528" s="59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126"/>
      <c r="T528" s="58"/>
      <c r="U528" s="126"/>
      <c r="V528" s="58"/>
      <c r="W528" s="58"/>
      <c r="X528" s="58"/>
      <c r="Y528" s="58"/>
      <c r="Z528" s="58"/>
      <c r="AA528" s="58"/>
      <c r="AB528" s="58"/>
      <c r="AC528" s="58"/>
      <c r="AD528" s="58"/>
    </row>
    <row r="529" spans="2:30" ht="18.75" hidden="1">
      <c r="B529" s="56"/>
      <c r="C529" s="58"/>
      <c r="D529" s="59"/>
      <c r="E529" s="56"/>
      <c r="F529" s="58"/>
      <c r="G529" s="59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126"/>
      <c r="T529" s="58"/>
      <c r="U529" s="126"/>
      <c r="V529" s="58"/>
      <c r="W529" s="58"/>
      <c r="X529" s="58"/>
      <c r="Y529" s="58"/>
      <c r="Z529" s="58"/>
      <c r="AA529" s="58"/>
      <c r="AB529" s="58"/>
      <c r="AC529" s="58"/>
      <c r="AD529" s="58"/>
    </row>
    <row r="530" spans="2:30" ht="18.75" hidden="1">
      <c r="B530" s="56"/>
      <c r="C530" s="58"/>
      <c r="D530" s="59"/>
      <c r="E530" s="56"/>
      <c r="F530" s="58"/>
      <c r="G530" s="59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126"/>
      <c r="T530" s="58"/>
      <c r="U530" s="126"/>
      <c r="V530" s="58"/>
      <c r="W530" s="58"/>
      <c r="X530" s="58"/>
      <c r="Y530" s="58"/>
      <c r="Z530" s="58"/>
      <c r="AA530" s="58"/>
      <c r="AB530" s="58"/>
      <c r="AC530" s="58"/>
      <c r="AD530" s="58"/>
    </row>
    <row r="531" spans="2:30" ht="18.75" hidden="1">
      <c r="B531" s="56"/>
      <c r="C531" s="58"/>
      <c r="D531" s="59"/>
      <c r="E531" s="56"/>
      <c r="F531" s="58"/>
      <c r="G531" s="59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126"/>
      <c r="T531" s="58"/>
      <c r="U531" s="126"/>
      <c r="V531" s="58"/>
      <c r="W531" s="58"/>
      <c r="X531" s="58"/>
      <c r="Y531" s="58"/>
      <c r="Z531" s="58"/>
      <c r="AA531" s="58"/>
      <c r="AB531" s="58"/>
      <c r="AC531" s="58"/>
      <c r="AD531" s="58"/>
    </row>
    <row r="532" spans="2:30" ht="18.75" hidden="1">
      <c r="B532" s="56"/>
      <c r="C532" s="58"/>
      <c r="D532" s="59"/>
      <c r="E532" s="56"/>
      <c r="F532" s="58"/>
      <c r="G532" s="59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126"/>
      <c r="T532" s="58"/>
      <c r="U532" s="126"/>
      <c r="V532" s="58"/>
      <c r="W532" s="58"/>
      <c r="X532" s="58"/>
      <c r="Y532" s="58"/>
      <c r="Z532" s="58"/>
      <c r="AA532" s="58"/>
      <c r="AB532" s="58"/>
      <c r="AC532" s="58"/>
      <c r="AD532" s="58"/>
    </row>
    <row r="533" spans="2:30" ht="18.75" hidden="1">
      <c r="B533" s="56"/>
      <c r="C533" s="58"/>
      <c r="D533" s="59"/>
      <c r="E533" s="56"/>
      <c r="F533" s="58"/>
      <c r="G533" s="59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126"/>
      <c r="T533" s="58"/>
      <c r="U533" s="126"/>
      <c r="V533" s="58"/>
      <c r="W533" s="58"/>
      <c r="X533" s="58"/>
      <c r="Y533" s="58"/>
      <c r="Z533" s="58"/>
      <c r="AA533" s="58"/>
      <c r="AB533" s="58"/>
      <c r="AC533" s="58"/>
      <c r="AD533" s="58"/>
    </row>
    <row r="534" spans="2:30" ht="18.75" hidden="1">
      <c r="B534" s="56"/>
      <c r="C534" s="58"/>
      <c r="D534" s="59"/>
      <c r="E534" s="56"/>
      <c r="F534" s="58"/>
      <c r="G534" s="59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126"/>
      <c r="T534" s="58"/>
      <c r="U534" s="126"/>
      <c r="V534" s="58"/>
      <c r="W534" s="58"/>
      <c r="X534" s="58"/>
      <c r="Y534" s="58"/>
      <c r="Z534" s="58"/>
      <c r="AA534" s="58"/>
      <c r="AB534" s="58"/>
      <c r="AC534" s="58"/>
      <c r="AD534" s="58"/>
    </row>
    <row r="535" spans="2:30" ht="18.75" hidden="1">
      <c r="B535" s="56"/>
      <c r="C535" s="58"/>
      <c r="D535" s="59"/>
      <c r="E535" s="56"/>
      <c r="F535" s="58"/>
      <c r="G535" s="59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126"/>
      <c r="T535" s="58"/>
      <c r="U535" s="126"/>
      <c r="V535" s="58"/>
      <c r="W535" s="58"/>
      <c r="X535" s="58"/>
      <c r="Y535" s="58"/>
      <c r="Z535" s="58"/>
      <c r="AA535" s="58"/>
      <c r="AB535" s="58"/>
      <c r="AC535" s="58"/>
      <c r="AD535" s="58"/>
    </row>
    <row r="536" spans="2:30" ht="18.75" hidden="1">
      <c r="B536" s="56"/>
      <c r="C536" s="58"/>
      <c r="D536" s="59"/>
      <c r="E536" s="56"/>
      <c r="F536" s="58"/>
      <c r="G536" s="59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126"/>
      <c r="T536" s="58"/>
      <c r="U536" s="126"/>
      <c r="V536" s="58"/>
      <c r="W536" s="58"/>
      <c r="X536" s="58"/>
      <c r="Y536" s="58"/>
      <c r="Z536" s="58"/>
      <c r="AA536" s="58"/>
      <c r="AB536" s="58"/>
      <c r="AC536" s="58"/>
      <c r="AD536" s="58"/>
    </row>
    <row r="537" spans="2:30" ht="18.75" hidden="1">
      <c r="B537" s="56"/>
      <c r="C537" s="58"/>
      <c r="D537" s="59"/>
      <c r="E537" s="56"/>
      <c r="F537" s="58"/>
      <c r="G537" s="59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126"/>
      <c r="T537" s="58"/>
      <c r="U537" s="126"/>
      <c r="V537" s="58"/>
      <c r="W537" s="58"/>
      <c r="X537" s="58"/>
      <c r="Y537" s="58"/>
      <c r="Z537" s="58"/>
      <c r="AA537" s="58"/>
      <c r="AB537" s="58"/>
      <c r="AC537" s="58"/>
      <c r="AD537" s="58"/>
    </row>
    <row r="538" spans="2:30" ht="18.75" hidden="1">
      <c r="B538" s="56"/>
      <c r="C538" s="58"/>
      <c r="D538" s="59"/>
      <c r="E538" s="56"/>
      <c r="F538" s="58"/>
      <c r="G538" s="59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126"/>
      <c r="T538" s="58"/>
      <c r="U538" s="126"/>
      <c r="V538" s="58"/>
      <c r="W538" s="58"/>
      <c r="X538" s="58"/>
      <c r="Y538" s="58"/>
      <c r="Z538" s="58"/>
      <c r="AA538" s="58"/>
      <c r="AB538" s="58"/>
      <c r="AC538" s="58"/>
      <c r="AD538" s="58"/>
    </row>
    <row r="539" spans="2:30" ht="18.75" hidden="1">
      <c r="B539" s="56"/>
      <c r="C539" s="58"/>
      <c r="D539" s="59"/>
      <c r="E539" s="56"/>
      <c r="F539" s="58"/>
      <c r="G539" s="59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126"/>
      <c r="T539" s="58"/>
      <c r="U539" s="126"/>
      <c r="V539" s="58"/>
      <c r="W539" s="58"/>
      <c r="X539" s="58"/>
      <c r="Y539" s="58"/>
      <c r="Z539" s="58"/>
      <c r="AA539" s="58"/>
      <c r="AB539" s="58"/>
      <c r="AC539" s="58"/>
      <c r="AD539" s="58"/>
    </row>
    <row r="540" spans="2:30" ht="18.75" hidden="1">
      <c r="B540" s="56"/>
      <c r="C540" s="58"/>
      <c r="D540" s="59"/>
      <c r="E540" s="56"/>
      <c r="F540" s="58"/>
      <c r="G540" s="59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126"/>
      <c r="T540" s="58"/>
      <c r="U540" s="126"/>
      <c r="V540" s="58"/>
      <c r="W540" s="58"/>
      <c r="X540" s="58"/>
      <c r="Y540" s="58"/>
      <c r="Z540" s="58"/>
      <c r="AA540" s="58"/>
      <c r="AB540" s="58"/>
      <c r="AC540" s="58"/>
      <c r="AD540" s="58"/>
    </row>
    <row r="541" spans="2:30" ht="18.75" hidden="1">
      <c r="B541" s="56"/>
      <c r="C541" s="58"/>
      <c r="D541" s="59"/>
      <c r="E541" s="56"/>
      <c r="F541" s="58"/>
      <c r="G541" s="59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126"/>
      <c r="T541" s="58"/>
      <c r="U541" s="126"/>
      <c r="V541" s="58"/>
      <c r="W541" s="58"/>
      <c r="X541" s="58"/>
      <c r="Y541" s="58"/>
      <c r="Z541" s="58"/>
      <c r="AA541" s="58"/>
      <c r="AB541" s="58"/>
      <c r="AC541" s="58"/>
      <c r="AD541" s="58"/>
    </row>
    <row r="542" spans="2:30" ht="18.75" hidden="1">
      <c r="B542" s="56"/>
      <c r="C542" s="58"/>
      <c r="D542" s="59"/>
      <c r="E542" s="56"/>
      <c r="F542" s="58"/>
      <c r="G542" s="59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126"/>
      <c r="T542" s="58"/>
      <c r="U542" s="126"/>
      <c r="V542" s="58"/>
      <c r="W542" s="58"/>
      <c r="X542" s="58"/>
      <c r="Y542" s="58"/>
      <c r="Z542" s="58"/>
      <c r="AA542" s="58"/>
      <c r="AB542" s="58"/>
      <c r="AC542" s="58"/>
      <c r="AD542" s="58"/>
    </row>
    <row r="543" spans="2:30" ht="18.75" hidden="1">
      <c r="B543" s="56"/>
      <c r="C543" s="58"/>
      <c r="D543" s="59"/>
      <c r="E543" s="56"/>
      <c r="F543" s="58"/>
      <c r="G543" s="59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126"/>
      <c r="T543" s="58"/>
      <c r="U543" s="126"/>
      <c r="V543" s="58"/>
      <c r="W543" s="58"/>
      <c r="X543" s="58"/>
      <c r="Y543" s="58"/>
      <c r="Z543" s="58"/>
      <c r="AA543" s="58"/>
      <c r="AB543" s="58"/>
      <c r="AC543" s="58"/>
      <c r="AD543" s="58"/>
    </row>
    <row r="544" spans="2:30" ht="18.75" hidden="1">
      <c r="B544" s="56"/>
      <c r="C544" s="58"/>
      <c r="D544" s="59"/>
      <c r="E544" s="56"/>
      <c r="F544" s="58"/>
      <c r="G544" s="59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126"/>
      <c r="T544" s="58"/>
      <c r="U544" s="126"/>
      <c r="V544" s="58"/>
      <c r="W544" s="58"/>
      <c r="X544" s="58"/>
      <c r="Y544" s="58"/>
      <c r="Z544" s="58"/>
      <c r="AA544" s="58"/>
      <c r="AB544" s="58"/>
      <c r="AC544" s="58"/>
      <c r="AD544" s="58"/>
    </row>
    <row r="545" spans="2:30" ht="18.75" hidden="1">
      <c r="B545" s="56"/>
      <c r="C545" s="58"/>
      <c r="D545" s="59"/>
      <c r="E545" s="56"/>
      <c r="F545" s="58"/>
      <c r="G545" s="59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126"/>
      <c r="T545" s="58"/>
      <c r="U545" s="126"/>
      <c r="V545" s="58"/>
      <c r="W545" s="58"/>
      <c r="X545" s="58"/>
      <c r="Y545" s="58"/>
      <c r="Z545" s="58"/>
      <c r="AA545" s="58"/>
      <c r="AB545" s="58"/>
      <c r="AC545" s="58"/>
      <c r="AD545" s="58"/>
    </row>
    <row r="546" spans="2:30" ht="18.75" hidden="1">
      <c r="B546" s="56"/>
      <c r="C546" s="58"/>
      <c r="D546" s="59"/>
      <c r="E546" s="56"/>
      <c r="F546" s="58"/>
      <c r="G546" s="59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126"/>
      <c r="T546" s="58"/>
      <c r="U546" s="126"/>
      <c r="V546" s="58"/>
      <c r="W546" s="58"/>
      <c r="X546" s="58"/>
      <c r="Y546" s="58"/>
      <c r="Z546" s="58"/>
      <c r="AA546" s="58"/>
      <c r="AB546" s="58"/>
      <c r="AC546" s="58"/>
      <c r="AD546" s="58"/>
    </row>
    <row r="547" spans="2:30" ht="18.75" hidden="1">
      <c r="B547" s="56"/>
      <c r="C547" s="58"/>
      <c r="D547" s="59"/>
      <c r="E547" s="56"/>
      <c r="F547" s="58"/>
      <c r="G547" s="59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126"/>
      <c r="T547" s="58"/>
      <c r="U547" s="126"/>
      <c r="V547" s="58"/>
      <c r="W547" s="58"/>
      <c r="X547" s="58"/>
      <c r="Y547" s="58"/>
      <c r="Z547" s="58"/>
      <c r="AA547" s="58"/>
      <c r="AB547" s="58"/>
      <c r="AC547" s="58"/>
      <c r="AD547" s="58"/>
    </row>
    <row r="548" spans="2:30" ht="18.75" hidden="1">
      <c r="B548" s="56"/>
      <c r="C548" s="58"/>
      <c r="D548" s="59"/>
      <c r="E548" s="56"/>
      <c r="F548" s="58"/>
      <c r="G548" s="59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126"/>
      <c r="T548" s="58"/>
      <c r="U548" s="126"/>
      <c r="V548" s="58"/>
      <c r="W548" s="58"/>
      <c r="X548" s="58"/>
      <c r="Y548" s="58"/>
      <c r="Z548" s="58"/>
      <c r="AA548" s="58"/>
      <c r="AB548" s="58"/>
      <c r="AC548" s="58"/>
      <c r="AD548" s="58"/>
    </row>
    <row r="549" spans="2:30" ht="18.75" hidden="1">
      <c r="B549" s="56"/>
      <c r="C549" s="58"/>
      <c r="D549" s="59"/>
      <c r="E549" s="56"/>
      <c r="F549" s="58"/>
      <c r="G549" s="59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126"/>
      <c r="T549" s="58"/>
      <c r="U549" s="126"/>
      <c r="V549" s="58"/>
      <c r="W549" s="58"/>
      <c r="X549" s="58"/>
      <c r="Y549" s="58"/>
      <c r="Z549" s="58"/>
      <c r="AA549" s="58"/>
      <c r="AB549" s="58"/>
      <c r="AC549" s="58"/>
      <c r="AD549" s="58"/>
    </row>
    <row r="550" spans="2:30" ht="18.75" hidden="1">
      <c r="B550" s="56"/>
      <c r="C550" s="58"/>
      <c r="D550" s="59"/>
      <c r="E550" s="56"/>
      <c r="F550" s="58"/>
      <c r="G550" s="59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126"/>
      <c r="T550" s="58"/>
      <c r="U550" s="126"/>
      <c r="V550" s="58"/>
      <c r="W550" s="58"/>
      <c r="X550" s="58"/>
      <c r="Y550" s="58"/>
      <c r="Z550" s="58"/>
      <c r="AA550" s="58"/>
      <c r="AB550" s="58"/>
      <c r="AC550" s="58"/>
      <c r="AD550" s="58"/>
    </row>
    <row r="551" spans="2:30" ht="18.75" hidden="1">
      <c r="B551" s="56"/>
      <c r="C551" s="58"/>
      <c r="D551" s="59"/>
      <c r="E551" s="56"/>
      <c r="F551" s="58"/>
      <c r="G551" s="59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126"/>
      <c r="T551" s="58"/>
      <c r="U551" s="126"/>
      <c r="V551" s="58"/>
      <c r="W551" s="58"/>
      <c r="X551" s="58"/>
      <c r="Y551" s="58"/>
      <c r="Z551" s="58"/>
      <c r="AA551" s="58"/>
      <c r="AB551" s="58"/>
      <c r="AC551" s="58"/>
      <c r="AD551" s="58"/>
    </row>
    <row r="552" spans="2:30" ht="18.75" hidden="1">
      <c r="B552" s="56"/>
      <c r="C552" s="58"/>
      <c r="D552" s="59"/>
      <c r="E552" s="56"/>
      <c r="F552" s="58"/>
      <c r="G552" s="59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126"/>
      <c r="T552" s="58"/>
      <c r="U552" s="126"/>
      <c r="V552" s="58"/>
      <c r="W552" s="58"/>
      <c r="X552" s="58"/>
      <c r="Y552" s="58"/>
      <c r="Z552" s="58"/>
      <c r="AA552" s="58"/>
      <c r="AB552" s="58"/>
      <c r="AC552" s="58"/>
      <c r="AD552" s="58"/>
    </row>
    <row r="553" spans="2:30" ht="18.75" hidden="1">
      <c r="B553" s="56"/>
      <c r="C553" s="58"/>
      <c r="D553" s="59"/>
      <c r="E553" s="56"/>
      <c r="F553" s="58"/>
      <c r="G553" s="59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126"/>
      <c r="T553" s="58"/>
      <c r="U553" s="126"/>
      <c r="V553" s="58"/>
      <c r="W553" s="58"/>
      <c r="X553" s="58"/>
      <c r="Y553" s="58"/>
      <c r="Z553" s="58"/>
      <c r="AA553" s="58"/>
      <c r="AB553" s="58"/>
      <c r="AC553" s="58"/>
      <c r="AD553" s="58"/>
    </row>
    <row r="554" spans="2:30" ht="18.75" hidden="1">
      <c r="B554" s="56"/>
      <c r="C554" s="58"/>
      <c r="D554" s="59"/>
      <c r="E554" s="56"/>
      <c r="F554" s="58"/>
      <c r="G554" s="59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126"/>
      <c r="T554" s="58"/>
      <c r="U554" s="126"/>
      <c r="V554" s="58"/>
      <c r="W554" s="58"/>
      <c r="X554" s="58"/>
      <c r="Y554" s="58"/>
      <c r="Z554" s="58"/>
      <c r="AA554" s="58"/>
      <c r="AB554" s="58"/>
      <c r="AC554" s="58"/>
      <c r="AD554" s="58"/>
    </row>
    <row r="555" spans="2:30" ht="18.75" hidden="1">
      <c r="B555" s="56"/>
      <c r="C555" s="58"/>
      <c r="D555" s="59"/>
      <c r="E555" s="56"/>
      <c r="F555" s="58"/>
      <c r="G555" s="59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126"/>
      <c r="T555" s="58"/>
      <c r="U555" s="126"/>
      <c r="V555" s="58"/>
      <c r="W555" s="58"/>
      <c r="X555" s="58"/>
      <c r="Y555" s="58"/>
      <c r="Z555" s="58"/>
      <c r="AA555" s="58"/>
      <c r="AB555" s="58"/>
      <c r="AC555" s="58"/>
      <c r="AD555" s="58"/>
    </row>
    <row r="556" spans="2:30" ht="18.75" hidden="1">
      <c r="B556" s="56"/>
      <c r="C556" s="58"/>
      <c r="D556" s="59"/>
      <c r="E556" s="56"/>
      <c r="F556" s="58"/>
      <c r="G556" s="59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126"/>
      <c r="T556" s="58"/>
      <c r="U556" s="126"/>
      <c r="V556" s="58"/>
      <c r="W556" s="58"/>
      <c r="X556" s="58"/>
      <c r="Y556" s="58"/>
      <c r="Z556" s="58"/>
      <c r="AA556" s="58"/>
      <c r="AB556" s="58"/>
      <c r="AC556" s="58"/>
      <c r="AD556" s="58"/>
    </row>
    <row r="557" spans="2:30" ht="18.75" hidden="1">
      <c r="B557" s="56"/>
      <c r="C557" s="58"/>
      <c r="D557" s="59"/>
      <c r="E557" s="56"/>
      <c r="F557" s="58"/>
      <c r="G557" s="59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126"/>
      <c r="T557" s="58"/>
      <c r="U557" s="126"/>
      <c r="V557" s="58"/>
      <c r="W557" s="58"/>
      <c r="X557" s="58"/>
      <c r="Y557" s="58"/>
      <c r="Z557" s="58"/>
      <c r="AA557" s="58"/>
      <c r="AB557" s="58"/>
      <c r="AC557" s="58"/>
      <c r="AD557" s="58"/>
    </row>
    <row r="558" spans="2:30" ht="18.75" hidden="1">
      <c r="B558" s="56"/>
      <c r="C558" s="58"/>
      <c r="D558" s="59"/>
      <c r="E558" s="56"/>
      <c r="F558" s="58"/>
      <c r="G558" s="59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126"/>
      <c r="T558" s="58"/>
      <c r="U558" s="126"/>
      <c r="V558" s="58"/>
      <c r="W558" s="58"/>
      <c r="X558" s="58"/>
      <c r="Y558" s="58"/>
      <c r="Z558" s="58"/>
      <c r="AA558" s="58"/>
      <c r="AB558" s="58"/>
      <c r="AC558" s="58"/>
      <c r="AD558" s="58"/>
    </row>
    <row r="559" spans="2:30" ht="18.75" hidden="1">
      <c r="B559" s="56"/>
      <c r="C559" s="58"/>
      <c r="D559" s="59"/>
      <c r="E559" s="56"/>
      <c r="F559" s="58"/>
      <c r="G559" s="59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126"/>
      <c r="T559" s="58"/>
      <c r="U559" s="126"/>
      <c r="V559" s="58"/>
      <c r="W559" s="58"/>
      <c r="X559" s="58"/>
      <c r="Y559" s="58"/>
      <c r="Z559" s="58"/>
      <c r="AA559" s="58"/>
      <c r="AB559" s="58"/>
      <c r="AC559" s="58"/>
      <c r="AD559" s="58"/>
    </row>
    <row r="560" spans="2:30" ht="18.75" hidden="1">
      <c r="B560" s="56"/>
      <c r="C560" s="58"/>
      <c r="D560" s="59"/>
      <c r="E560" s="56"/>
      <c r="F560" s="58"/>
      <c r="G560" s="59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126"/>
      <c r="T560" s="58"/>
      <c r="U560" s="126"/>
      <c r="V560" s="58"/>
      <c r="W560" s="58"/>
      <c r="X560" s="58"/>
      <c r="Y560" s="58"/>
      <c r="Z560" s="58"/>
      <c r="AA560" s="58"/>
      <c r="AB560" s="58"/>
      <c r="AC560" s="58"/>
      <c r="AD560" s="58"/>
    </row>
    <row r="561" spans="2:30" ht="18.75" hidden="1">
      <c r="B561" s="56"/>
      <c r="C561" s="58"/>
      <c r="D561" s="59"/>
      <c r="E561" s="56"/>
      <c r="F561" s="58"/>
      <c r="G561" s="59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126"/>
      <c r="T561" s="58"/>
      <c r="U561" s="126"/>
      <c r="V561" s="58"/>
      <c r="W561" s="58"/>
      <c r="X561" s="58"/>
      <c r="Y561" s="58"/>
      <c r="Z561" s="58"/>
      <c r="AA561" s="58"/>
      <c r="AB561" s="58"/>
      <c r="AC561" s="58"/>
      <c r="AD561" s="58"/>
    </row>
    <row r="562" spans="2:30" ht="18.75" hidden="1">
      <c r="B562" s="56"/>
      <c r="C562" s="58"/>
      <c r="D562" s="59"/>
      <c r="E562" s="56"/>
      <c r="F562" s="58"/>
      <c r="G562" s="59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126"/>
      <c r="T562" s="58"/>
      <c r="U562" s="126"/>
      <c r="V562" s="58"/>
      <c r="W562" s="58"/>
      <c r="X562" s="58"/>
      <c r="Y562" s="58"/>
      <c r="Z562" s="58"/>
      <c r="AA562" s="58"/>
      <c r="AB562" s="58"/>
      <c r="AC562" s="58"/>
      <c r="AD562" s="58"/>
    </row>
    <row r="563" spans="2:30" ht="18.75" hidden="1">
      <c r="B563" s="56"/>
      <c r="C563" s="58"/>
      <c r="D563" s="59"/>
      <c r="E563" s="56"/>
      <c r="F563" s="58"/>
      <c r="G563" s="59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126"/>
      <c r="T563" s="58"/>
      <c r="U563" s="126"/>
      <c r="V563" s="58"/>
      <c r="W563" s="58"/>
      <c r="X563" s="58"/>
      <c r="Y563" s="58"/>
      <c r="Z563" s="58"/>
      <c r="AA563" s="58"/>
      <c r="AB563" s="58"/>
      <c r="AC563" s="58"/>
      <c r="AD563" s="58"/>
    </row>
    <row r="564" spans="2:30" ht="18.75" hidden="1">
      <c r="B564" s="56"/>
      <c r="C564" s="58"/>
      <c r="D564" s="59"/>
      <c r="E564" s="56"/>
      <c r="F564" s="58"/>
      <c r="G564" s="59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126"/>
      <c r="T564" s="58"/>
      <c r="U564" s="126"/>
      <c r="V564" s="58"/>
      <c r="W564" s="58"/>
      <c r="X564" s="58"/>
      <c r="Y564" s="58"/>
      <c r="Z564" s="58"/>
      <c r="AA564" s="58"/>
      <c r="AB564" s="58"/>
      <c r="AC564" s="58"/>
      <c r="AD564" s="58"/>
    </row>
    <row r="565" spans="2:30" ht="18.75" hidden="1">
      <c r="B565" s="56"/>
      <c r="C565" s="58"/>
      <c r="D565" s="59"/>
      <c r="E565" s="56"/>
      <c r="F565" s="58"/>
      <c r="G565" s="59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126"/>
      <c r="T565" s="58"/>
      <c r="U565" s="126"/>
      <c r="V565" s="58"/>
      <c r="W565" s="58"/>
      <c r="X565" s="58"/>
      <c r="Y565" s="58"/>
      <c r="Z565" s="58"/>
      <c r="AA565" s="58"/>
      <c r="AB565" s="58"/>
      <c r="AC565" s="58"/>
      <c r="AD565" s="58"/>
    </row>
    <row r="566" spans="2:30" ht="18.75" hidden="1">
      <c r="B566" s="56"/>
      <c r="C566" s="58"/>
      <c r="D566" s="59"/>
      <c r="E566" s="56"/>
      <c r="F566" s="58"/>
      <c r="G566" s="59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126"/>
      <c r="T566" s="58"/>
      <c r="U566" s="126"/>
      <c r="V566" s="58"/>
      <c r="W566" s="58"/>
      <c r="X566" s="58"/>
      <c r="Y566" s="58"/>
      <c r="Z566" s="58"/>
      <c r="AA566" s="58"/>
      <c r="AB566" s="58"/>
      <c r="AC566" s="58"/>
      <c r="AD566" s="58"/>
    </row>
    <row r="567" spans="2:30" ht="18.75" hidden="1">
      <c r="B567" s="56"/>
      <c r="C567" s="58"/>
      <c r="D567" s="59"/>
      <c r="E567" s="56"/>
      <c r="F567" s="58"/>
      <c r="G567" s="59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126"/>
      <c r="T567" s="58"/>
      <c r="U567" s="126"/>
      <c r="V567" s="58"/>
      <c r="W567" s="58"/>
      <c r="X567" s="58"/>
      <c r="Y567" s="58"/>
      <c r="Z567" s="58"/>
      <c r="AA567" s="58"/>
      <c r="AB567" s="58"/>
      <c r="AC567" s="58"/>
      <c r="AD567" s="58"/>
    </row>
    <row r="568" spans="2:30" ht="18.75" hidden="1">
      <c r="B568" s="56"/>
      <c r="C568" s="58"/>
      <c r="D568" s="59"/>
      <c r="E568" s="56"/>
      <c r="F568" s="58"/>
      <c r="G568" s="59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126"/>
      <c r="T568" s="58"/>
      <c r="U568" s="126"/>
      <c r="V568" s="58"/>
      <c r="W568" s="58"/>
      <c r="X568" s="58"/>
      <c r="Y568" s="58"/>
      <c r="Z568" s="58"/>
      <c r="AA568" s="58"/>
      <c r="AB568" s="58"/>
      <c r="AC568" s="58"/>
      <c r="AD568" s="58"/>
    </row>
    <row r="569" spans="2:30" ht="18.75" hidden="1">
      <c r="B569" s="56"/>
      <c r="C569" s="58"/>
      <c r="D569" s="59"/>
      <c r="E569" s="56"/>
      <c r="F569" s="58"/>
      <c r="G569" s="59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126"/>
      <c r="T569" s="58"/>
      <c r="U569" s="126"/>
      <c r="V569" s="58"/>
      <c r="W569" s="58"/>
      <c r="X569" s="58"/>
      <c r="Y569" s="58"/>
      <c r="Z569" s="58"/>
      <c r="AA569" s="58"/>
      <c r="AB569" s="58"/>
      <c r="AC569" s="58"/>
      <c r="AD569" s="58"/>
    </row>
    <row r="570" spans="2:30" ht="18.75" hidden="1">
      <c r="B570" s="56"/>
      <c r="C570" s="58"/>
      <c r="D570" s="59"/>
      <c r="E570" s="56"/>
      <c r="F570" s="58"/>
      <c r="G570" s="59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126"/>
      <c r="T570" s="58"/>
      <c r="U570" s="126"/>
      <c r="V570" s="58"/>
      <c r="W570" s="58"/>
      <c r="X570" s="58"/>
      <c r="Y570" s="58"/>
      <c r="Z570" s="58"/>
      <c r="AA570" s="58"/>
      <c r="AB570" s="58"/>
      <c r="AC570" s="58"/>
      <c r="AD570" s="58"/>
    </row>
    <row r="571" spans="2:30" ht="18.75" hidden="1">
      <c r="B571" s="56"/>
      <c r="C571" s="58"/>
      <c r="D571" s="59"/>
      <c r="E571" s="56"/>
      <c r="F571" s="58"/>
      <c r="G571" s="59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126"/>
      <c r="T571" s="58"/>
      <c r="U571" s="126"/>
      <c r="V571" s="58"/>
      <c r="W571" s="58"/>
      <c r="X571" s="58"/>
      <c r="Y571" s="58"/>
      <c r="Z571" s="58"/>
      <c r="AA571" s="58"/>
      <c r="AB571" s="58"/>
      <c r="AC571" s="58"/>
      <c r="AD571" s="58"/>
    </row>
    <row r="572" spans="2:30" ht="18.75" hidden="1">
      <c r="B572" s="56"/>
      <c r="C572" s="58"/>
      <c r="D572" s="59"/>
      <c r="E572" s="56"/>
      <c r="F572" s="58"/>
      <c r="G572" s="59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126"/>
      <c r="T572" s="58"/>
      <c r="U572" s="126"/>
      <c r="V572" s="58"/>
      <c r="W572" s="58"/>
      <c r="X572" s="58"/>
      <c r="Y572" s="58"/>
      <c r="Z572" s="58"/>
      <c r="AA572" s="58"/>
      <c r="AB572" s="58"/>
      <c r="AC572" s="58"/>
      <c r="AD572" s="58"/>
    </row>
    <row r="573" spans="2:30" ht="18.75" hidden="1">
      <c r="B573" s="56"/>
      <c r="C573" s="58"/>
      <c r="D573" s="59"/>
      <c r="E573" s="56"/>
      <c r="F573" s="58"/>
      <c r="G573" s="59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126"/>
      <c r="T573" s="58"/>
      <c r="U573" s="126"/>
      <c r="V573" s="58"/>
      <c r="W573" s="58"/>
      <c r="X573" s="58"/>
      <c r="Y573" s="58"/>
      <c r="Z573" s="58"/>
      <c r="AA573" s="58"/>
      <c r="AB573" s="58"/>
      <c r="AC573" s="58"/>
      <c r="AD573" s="58"/>
    </row>
    <row r="574" spans="2:30" ht="18.75" hidden="1">
      <c r="B574" s="56"/>
      <c r="C574" s="58"/>
      <c r="D574" s="59"/>
      <c r="E574" s="56"/>
      <c r="F574" s="58"/>
      <c r="G574" s="59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126"/>
      <c r="T574" s="58"/>
      <c r="U574" s="126"/>
      <c r="V574" s="58"/>
      <c r="W574" s="58"/>
      <c r="X574" s="58"/>
      <c r="Y574" s="58"/>
      <c r="Z574" s="58"/>
      <c r="AA574" s="58"/>
      <c r="AB574" s="58"/>
      <c r="AC574" s="58"/>
      <c r="AD574" s="58"/>
    </row>
    <row r="575" spans="2:30" ht="18.75" hidden="1">
      <c r="B575" s="56"/>
      <c r="C575" s="58"/>
      <c r="D575" s="59"/>
      <c r="E575" s="56"/>
      <c r="F575" s="58"/>
      <c r="G575" s="59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126"/>
      <c r="T575" s="58"/>
      <c r="U575" s="126"/>
      <c r="V575" s="58"/>
      <c r="W575" s="58"/>
      <c r="X575" s="58"/>
      <c r="Y575" s="58"/>
      <c r="Z575" s="58"/>
      <c r="AA575" s="58"/>
      <c r="AB575" s="58"/>
      <c r="AC575" s="58"/>
      <c r="AD575" s="58"/>
    </row>
    <row r="576" spans="2:30" ht="18.75" hidden="1">
      <c r="B576" s="56"/>
      <c r="C576" s="58"/>
      <c r="D576" s="59"/>
      <c r="E576" s="56"/>
      <c r="F576" s="58"/>
      <c r="G576" s="59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126"/>
      <c r="T576" s="58"/>
      <c r="U576" s="126"/>
      <c r="V576" s="58"/>
      <c r="W576" s="58"/>
      <c r="X576" s="58"/>
      <c r="Y576" s="58"/>
      <c r="Z576" s="58"/>
      <c r="AA576" s="58"/>
      <c r="AB576" s="58"/>
      <c r="AC576" s="58"/>
      <c r="AD576" s="58"/>
    </row>
    <row r="577" spans="2:30" ht="18.75" hidden="1">
      <c r="B577" s="56"/>
      <c r="C577" s="58"/>
      <c r="D577" s="59"/>
      <c r="E577" s="56"/>
      <c r="F577" s="58"/>
      <c r="G577" s="59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126"/>
      <c r="T577" s="58"/>
      <c r="U577" s="126"/>
      <c r="V577" s="58"/>
      <c r="W577" s="58"/>
      <c r="X577" s="58"/>
      <c r="Y577" s="58"/>
      <c r="Z577" s="58"/>
      <c r="AA577" s="58"/>
      <c r="AB577" s="58"/>
      <c r="AC577" s="58"/>
      <c r="AD577" s="58"/>
    </row>
    <row r="578" spans="2:30" ht="18.75" hidden="1">
      <c r="B578" s="56"/>
      <c r="C578" s="58"/>
      <c r="D578" s="59"/>
      <c r="E578" s="56"/>
      <c r="F578" s="58"/>
      <c r="G578" s="59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126"/>
      <c r="T578" s="58"/>
      <c r="U578" s="126"/>
      <c r="V578" s="58"/>
      <c r="W578" s="58"/>
      <c r="X578" s="58"/>
      <c r="Y578" s="58"/>
      <c r="Z578" s="58"/>
      <c r="AA578" s="58"/>
      <c r="AB578" s="58"/>
      <c r="AC578" s="58"/>
      <c r="AD578" s="58"/>
    </row>
    <row r="579" spans="2:30" ht="18.75" hidden="1">
      <c r="B579" s="56"/>
      <c r="C579" s="58"/>
      <c r="D579" s="59"/>
      <c r="E579" s="56"/>
      <c r="F579" s="58"/>
      <c r="G579" s="59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126"/>
      <c r="T579" s="58"/>
      <c r="U579" s="126"/>
      <c r="V579" s="58"/>
      <c r="W579" s="58"/>
      <c r="X579" s="58"/>
      <c r="Y579" s="58"/>
      <c r="Z579" s="58"/>
      <c r="AA579" s="58"/>
      <c r="AB579" s="58"/>
      <c r="AC579" s="58"/>
      <c r="AD579" s="58"/>
    </row>
    <row r="580" spans="2:30" ht="18.75" hidden="1">
      <c r="B580" s="56"/>
      <c r="C580" s="58"/>
      <c r="D580" s="59"/>
      <c r="E580" s="56"/>
      <c r="F580" s="58"/>
      <c r="G580" s="59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126"/>
      <c r="T580" s="58"/>
      <c r="U580" s="126"/>
      <c r="V580" s="58"/>
      <c r="W580" s="58"/>
      <c r="X580" s="58"/>
      <c r="Y580" s="58"/>
      <c r="Z580" s="58"/>
      <c r="AA580" s="58"/>
      <c r="AB580" s="58"/>
      <c r="AC580" s="58"/>
      <c r="AD580" s="58"/>
    </row>
    <row r="581" spans="2:30" ht="18.75" hidden="1">
      <c r="B581" s="56"/>
      <c r="C581" s="58"/>
      <c r="D581" s="59"/>
      <c r="E581" s="56"/>
      <c r="F581" s="58"/>
      <c r="G581" s="59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126"/>
      <c r="T581" s="58"/>
      <c r="U581" s="126"/>
      <c r="V581" s="58"/>
      <c r="W581" s="58"/>
      <c r="X581" s="58"/>
      <c r="Y581" s="58"/>
      <c r="Z581" s="58"/>
      <c r="AA581" s="58"/>
      <c r="AB581" s="58"/>
      <c r="AC581" s="58"/>
      <c r="AD581" s="58"/>
    </row>
    <row r="582" spans="2:30" ht="18.75" hidden="1">
      <c r="B582" s="56"/>
      <c r="C582" s="58"/>
      <c r="D582" s="59"/>
      <c r="E582" s="56"/>
      <c r="F582" s="58"/>
      <c r="G582" s="59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126"/>
      <c r="T582" s="58"/>
      <c r="U582" s="126"/>
      <c r="V582" s="58"/>
      <c r="W582" s="58"/>
      <c r="X582" s="58"/>
      <c r="Y582" s="58"/>
      <c r="Z582" s="58"/>
      <c r="AA582" s="58"/>
      <c r="AB582" s="58"/>
      <c r="AC582" s="58"/>
      <c r="AD582" s="58"/>
    </row>
    <row r="583" spans="2:30" ht="18.75" hidden="1">
      <c r="B583" s="56"/>
      <c r="C583" s="58"/>
      <c r="D583" s="59"/>
      <c r="E583" s="56"/>
      <c r="F583" s="58"/>
      <c r="G583" s="59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126"/>
      <c r="T583" s="58"/>
      <c r="U583" s="126"/>
      <c r="V583" s="58"/>
      <c r="W583" s="58"/>
      <c r="X583" s="58"/>
      <c r="Y583" s="58"/>
      <c r="Z583" s="58"/>
      <c r="AA583" s="58"/>
      <c r="AB583" s="58"/>
      <c r="AC583" s="58"/>
      <c r="AD583" s="58"/>
    </row>
    <row r="584" spans="2:30" ht="18.75" hidden="1">
      <c r="B584" s="56"/>
      <c r="C584" s="58"/>
      <c r="D584" s="59"/>
      <c r="E584" s="56"/>
      <c r="F584" s="58"/>
      <c r="G584" s="59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126"/>
      <c r="T584" s="58"/>
      <c r="U584" s="126"/>
      <c r="V584" s="58"/>
      <c r="W584" s="58"/>
      <c r="X584" s="58"/>
      <c r="Y584" s="58"/>
      <c r="Z584" s="58"/>
      <c r="AA584" s="58"/>
      <c r="AB584" s="58"/>
      <c r="AC584" s="58"/>
      <c r="AD584" s="58"/>
    </row>
    <row r="585" spans="2:30" ht="18.75" hidden="1">
      <c r="B585" s="56"/>
      <c r="C585" s="58"/>
      <c r="D585" s="59"/>
      <c r="E585" s="56"/>
      <c r="F585" s="58"/>
      <c r="G585" s="59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126"/>
      <c r="T585" s="58"/>
      <c r="U585" s="126"/>
      <c r="V585" s="58"/>
      <c r="W585" s="58"/>
      <c r="X585" s="58"/>
      <c r="Y585" s="58"/>
      <c r="Z585" s="58"/>
      <c r="AA585" s="58"/>
      <c r="AB585" s="58"/>
      <c r="AC585" s="58"/>
      <c r="AD585" s="58"/>
    </row>
    <row r="586" spans="2:30" ht="18.75" hidden="1">
      <c r="B586" s="56"/>
      <c r="C586" s="58"/>
      <c r="D586" s="59"/>
      <c r="E586" s="56"/>
      <c r="F586" s="58"/>
      <c r="G586" s="59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126"/>
      <c r="T586" s="58"/>
      <c r="U586" s="126"/>
      <c r="V586" s="58"/>
      <c r="W586" s="58"/>
      <c r="X586" s="58"/>
      <c r="Y586" s="58"/>
      <c r="Z586" s="58"/>
      <c r="AA586" s="58"/>
      <c r="AB586" s="58"/>
      <c r="AC586" s="58"/>
      <c r="AD586" s="58"/>
    </row>
    <row r="587" spans="2:30" ht="18.75" hidden="1">
      <c r="B587" s="56"/>
      <c r="C587" s="58"/>
      <c r="D587" s="59"/>
      <c r="E587" s="56"/>
      <c r="F587" s="58"/>
      <c r="G587" s="59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126"/>
      <c r="T587" s="58"/>
      <c r="U587" s="126"/>
      <c r="V587" s="58"/>
      <c r="W587" s="58"/>
      <c r="X587" s="58"/>
      <c r="Y587" s="58"/>
      <c r="Z587" s="58"/>
      <c r="AA587" s="58"/>
      <c r="AB587" s="58"/>
      <c r="AC587" s="58"/>
      <c r="AD587" s="58"/>
    </row>
    <row r="588" spans="2:30" ht="18.75" hidden="1">
      <c r="B588" s="56"/>
      <c r="C588" s="58"/>
      <c r="D588" s="59"/>
      <c r="E588" s="56"/>
      <c r="F588" s="58"/>
      <c r="G588" s="59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126"/>
      <c r="T588" s="58"/>
      <c r="U588" s="126"/>
      <c r="V588" s="58"/>
      <c r="W588" s="58"/>
      <c r="X588" s="58"/>
      <c r="Y588" s="58"/>
      <c r="Z588" s="58"/>
      <c r="AA588" s="58"/>
      <c r="AB588" s="58"/>
      <c r="AC588" s="58"/>
      <c r="AD588" s="58"/>
    </row>
    <row r="589" spans="2:30" ht="18.75" hidden="1">
      <c r="B589" s="56"/>
      <c r="C589" s="58"/>
      <c r="D589" s="59"/>
      <c r="E589" s="56"/>
      <c r="F589" s="58"/>
      <c r="G589" s="59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126"/>
      <c r="T589" s="58"/>
      <c r="U589" s="126"/>
      <c r="V589" s="58"/>
      <c r="W589" s="58"/>
      <c r="X589" s="58"/>
      <c r="Y589" s="58"/>
      <c r="Z589" s="58"/>
      <c r="AA589" s="58"/>
      <c r="AB589" s="58"/>
      <c r="AC589" s="58"/>
      <c r="AD589" s="58"/>
    </row>
    <row r="590" spans="2:30" ht="18.75" hidden="1">
      <c r="B590" s="56"/>
      <c r="C590" s="58"/>
      <c r="D590" s="59"/>
      <c r="E590" s="56"/>
      <c r="F590" s="58"/>
      <c r="G590" s="59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126"/>
      <c r="T590" s="58"/>
      <c r="U590" s="126"/>
      <c r="V590" s="58"/>
      <c r="W590" s="58"/>
      <c r="X590" s="58"/>
      <c r="Y590" s="58"/>
      <c r="Z590" s="58"/>
      <c r="AA590" s="58"/>
      <c r="AB590" s="58"/>
      <c r="AC590" s="58"/>
      <c r="AD590" s="58"/>
    </row>
    <row r="591" spans="2:30" ht="18.75" hidden="1">
      <c r="B591" s="56"/>
      <c r="C591" s="58"/>
      <c r="D591" s="59"/>
      <c r="E591" s="56"/>
      <c r="F591" s="58"/>
      <c r="G591" s="59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126"/>
      <c r="T591" s="58"/>
      <c r="U591" s="126"/>
      <c r="V591" s="58"/>
      <c r="W591" s="58"/>
      <c r="X591" s="58"/>
      <c r="Y591" s="58"/>
      <c r="Z591" s="58"/>
      <c r="AA591" s="58"/>
      <c r="AB591" s="58"/>
      <c r="AC591" s="58"/>
      <c r="AD591" s="58"/>
    </row>
    <row r="592" spans="2:30" ht="18.75" hidden="1">
      <c r="B592" s="56"/>
      <c r="C592" s="58"/>
      <c r="D592" s="59"/>
      <c r="E592" s="56"/>
      <c r="F592" s="58"/>
      <c r="G592" s="59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126"/>
      <c r="T592" s="58"/>
      <c r="U592" s="126"/>
      <c r="V592" s="58"/>
      <c r="W592" s="58"/>
      <c r="X592" s="58"/>
      <c r="Y592" s="58"/>
      <c r="Z592" s="58"/>
      <c r="AA592" s="58"/>
      <c r="AB592" s="58"/>
      <c r="AC592" s="58"/>
      <c r="AD592" s="58"/>
    </row>
    <row r="593" spans="2:30" ht="18.75" hidden="1">
      <c r="B593" s="56"/>
      <c r="C593" s="58"/>
      <c r="D593" s="59"/>
      <c r="E593" s="56"/>
      <c r="F593" s="58"/>
      <c r="G593" s="59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126"/>
      <c r="T593" s="58"/>
      <c r="U593" s="126"/>
      <c r="V593" s="58"/>
      <c r="W593" s="58"/>
      <c r="X593" s="58"/>
      <c r="Y593" s="58"/>
      <c r="Z593" s="58"/>
      <c r="AA593" s="58"/>
      <c r="AB593" s="58"/>
      <c r="AC593" s="58"/>
      <c r="AD593" s="58"/>
    </row>
    <row r="594" spans="2:30" ht="18.75" hidden="1">
      <c r="B594" s="56"/>
      <c r="C594" s="58"/>
      <c r="D594" s="59"/>
      <c r="E594" s="56"/>
      <c r="F594" s="58"/>
      <c r="G594" s="59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126"/>
      <c r="T594" s="58"/>
      <c r="U594" s="126"/>
      <c r="V594" s="58"/>
      <c r="W594" s="58"/>
      <c r="X594" s="58"/>
      <c r="Y594" s="58"/>
      <c r="Z594" s="58"/>
      <c r="AA594" s="58"/>
      <c r="AB594" s="58"/>
      <c r="AC594" s="58"/>
      <c r="AD594" s="58"/>
    </row>
    <row r="595" spans="2:30" ht="18.75" hidden="1">
      <c r="B595" s="56"/>
      <c r="C595" s="58"/>
      <c r="D595" s="59"/>
      <c r="E595" s="56"/>
      <c r="F595" s="58"/>
      <c r="G595" s="59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126"/>
      <c r="T595" s="58"/>
      <c r="U595" s="126"/>
      <c r="V595" s="58"/>
      <c r="W595" s="58"/>
      <c r="X595" s="58"/>
      <c r="Y595" s="58"/>
      <c r="Z595" s="58"/>
      <c r="AA595" s="58"/>
      <c r="AB595" s="58"/>
      <c r="AC595" s="58"/>
      <c r="AD595" s="58"/>
    </row>
    <row r="596" spans="2:30" ht="18.75" hidden="1">
      <c r="B596" s="56"/>
      <c r="C596" s="58"/>
      <c r="D596" s="59"/>
      <c r="E596" s="56"/>
      <c r="F596" s="58"/>
      <c r="G596" s="59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126"/>
      <c r="T596" s="58"/>
      <c r="U596" s="126"/>
      <c r="V596" s="58"/>
      <c r="W596" s="58"/>
      <c r="X596" s="58"/>
      <c r="Y596" s="58"/>
      <c r="Z596" s="58"/>
      <c r="AA596" s="58"/>
      <c r="AB596" s="58"/>
      <c r="AC596" s="58"/>
      <c r="AD596" s="58"/>
    </row>
    <row r="597" spans="2:30" ht="18.75" hidden="1">
      <c r="B597" s="56"/>
      <c r="C597" s="58"/>
      <c r="D597" s="59"/>
      <c r="E597" s="56"/>
      <c r="F597" s="58"/>
      <c r="G597" s="59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126"/>
      <c r="T597" s="58"/>
      <c r="U597" s="126"/>
      <c r="V597" s="58"/>
      <c r="W597" s="58"/>
      <c r="X597" s="58"/>
      <c r="Y597" s="58"/>
      <c r="Z597" s="58"/>
      <c r="AA597" s="58"/>
      <c r="AB597" s="58"/>
      <c r="AC597" s="58"/>
      <c r="AD597" s="58"/>
    </row>
    <row r="598" spans="2:30" ht="18.75" hidden="1">
      <c r="B598" s="56"/>
      <c r="C598" s="58"/>
      <c r="D598" s="59"/>
      <c r="E598" s="56"/>
      <c r="F598" s="58"/>
      <c r="G598" s="59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126"/>
      <c r="T598" s="58"/>
      <c r="U598" s="126"/>
      <c r="V598" s="58"/>
      <c r="W598" s="58"/>
      <c r="X598" s="58"/>
      <c r="Y598" s="58"/>
      <c r="Z598" s="58"/>
      <c r="AA598" s="58"/>
      <c r="AB598" s="58"/>
      <c r="AC598" s="58"/>
      <c r="AD598" s="58"/>
    </row>
    <row r="599" spans="2:30" ht="18.75" hidden="1">
      <c r="B599" s="56"/>
      <c r="C599" s="58"/>
      <c r="D599" s="59"/>
      <c r="E599" s="56"/>
      <c r="F599" s="58"/>
      <c r="G599" s="59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126"/>
      <c r="T599" s="58"/>
      <c r="U599" s="126"/>
      <c r="V599" s="58"/>
      <c r="W599" s="58"/>
      <c r="X599" s="58"/>
      <c r="Y599" s="58"/>
      <c r="Z599" s="58"/>
      <c r="AA599" s="58"/>
      <c r="AB599" s="58"/>
      <c r="AC599" s="58"/>
      <c r="AD599" s="58"/>
    </row>
    <row r="600" spans="2:30" ht="18.75" hidden="1">
      <c r="B600" s="56"/>
      <c r="C600" s="58"/>
      <c r="D600" s="59"/>
      <c r="E600" s="56"/>
      <c r="F600" s="58"/>
      <c r="G600" s="59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126"/>
      <c r="T600" s="58"/>
      <c r="U600" s="126"/>
      <c r="V600" s="58"/>
      <c r="W600" s="58"/>
      <c r="X600" s="58"/>
      <c r="Y600" s="58"/>
      <c r="Z600" s="58"/>
      <c r="AA600" s="58"/>
      <c r="AB600" s="58"/>
      <c r="AC600" s="58"/>
      <c r="AD600" s="58"/>
    </row>
    <row r="601" spans="2:30" ht="18.75" hidden="1">
      <c r="B601" s="56"/>
      <c r="C601" s="58"/>
      <c r="D601" s="59"/>
      <c r="E601" s="56"/>
      <c r="F601" s="58"/>
      <c r="G601" s="59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126"/>
      <c r="T601" s="58"/>
      <c r="U601" s="126"/>
      <c r="V601" s="58"/>
      <c r="W601" s="58"/>
      <c r="X601" s="58"/>
      <c r="Y601" s="58"/>
      <c r="Z601" s="58"/>
      <c r="AA601" s="58"/>
      <c r="AB601" s="58"/>
      <c r="AC601" s="58"/>
      <c r="AD601" s="58"/>
    </row>
    <row r="602" spans="2:30" ht="18.75" hidden="1">
      <c r="B602" s="56"/>
      <c r="C602" s="58"/>
      <c r="D602" s="59"/>
      <c r="E602" s="56"/>
      <c r="F602" s="58"/>
      <c r="G602" s="59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126"/>
      <c r="T602" s="58"/>
      <c r="U602" s="126"/>
      <c r="V602" s="58"/>
      <c r="W602" s="58"/>
      <c r="X602" s="58"/>
      <c r="Y602" s="58"/>
      <c r="Z602" s="58"/>
      <c r="AA602" s="58"/>
      <c r="AB602" s="58"/>
      <c r="AC602" s="58"/>
      <c r="AD602" s="58"/>
    </row>
    <row r="603" spans="2:30" ht="18.75" hidden="1">
      <c r="B603" s="56"/>
      <c r="C603" s="58"/>
      <c r="D603" s="59"/>
      <c r="E603" s="56"/>
      <c r="F603" s="58"/>
      <c r="G603" s="59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126"/>
      <c r="T603" s="58"/>
      <c r="U603" s="126"/>
      <c r="V603" s="58"/>
      <c r="W603" s="58"/>
      <c r="X603" s="58"/>
      <c r="Y603" s="58"/>
      <c r="Z603" s="58"/>
      <c r="AA603" s="58"/>
      <c r="AB603" s="58"/>
      <c r="AC603" s="58"/>
      <c r="AD603" s="58"/>
    </row>
    <row r="604" spans="2:30" ht="18.75" hidden="1">
      <c r="B604" s="56"/>
      <c r="C604" s="58"/>
      <c r="D604" s="59"/>
      <c r="E604" s="56"/>
      <c r="F604" s="58"/>
      <c r="G604" s="59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126"/>
      <c r="T604" s="58"/>
      <c r="U604" s="126"/>
      <c r="V604" s="58"/>
      <c r="W604" s="58"/>
      <c r="X604" s="58"/>
      <c r="Y604" s="58"/>
      <c r="Z604" s="58"/>
      <c r="AA604" s="58"/>
      <c r="AB604" s="58"/>
      <c r="AC604" s="58"/>
      <c r="AD604" s="58"/>
    </row>
    <row r="605" spans="2:30" ht="18.75" hidden="1">
      <c r="B605" s="56"/>
      <c r="C605" s="58"/>
      <c r="D605" s="59"/>
      <c r="E605" s="56"/>
      <c r="F605" s="58"/>
      <c r="G605" s="59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126"/>
      <c r="T605" s="58"/>
      <c r="U605" s="126"/>
      <c r="V605" s="58"/>
      <c r="W605" s="58"/>
      <c r="X605" s="58"/>
      <c r="Y605" s="58"/>
      <c r="Z605" s="58"/>
      <c r="AA605" s="58"/>
      <c r="AB605" s="58"/>
      <c r="AC605" s="58"/>
      <c r="AD605" s="58"/>
    </row>
    <row r="606" spans="2:30" ht="18.75" hidden="1">
      <c r="B606" s="56"/>
      <c r="C606" s="58"/>
      <c r="D606" s="59"/>
      <c r="E606" s="56"/>
      <c r="F606" s="58"/>
      <c r="G606" s="59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126"/>
      <c r="T606" s="58"/>
      <c r="U606" s="126"/>
      <c r="V606" s="58"/>
      <c r="W606" s="58"/>
      <c r="X606" s="58"/>
      <c r="Y606" s="58"/>
      <c r="Z606" s="58"/>
      <c r="AA606" s="58"/>
      <c r="AB606" s="58"/>
      <c r="AC606" s="58"/>
      <c r="AD606" s="58"/>
    </row>
    <row r="607" spans="2:30" ht="18.75" hidden="1">
      <c r="B607" s="56"/>
      <c r="C607" s="58"/>
      <c r="D607" s="59"/>
      <c r="E607" s="56"/>
      <c r="F607" s="58"/>
      <c r="G607" s="59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126"/>
      <c r="T607" s="58"/>
      <c r="U607" s="126"/>
      <c r="V607" s="58"/>
      <c r="W607" s="58"/>
      <c r="X607" s="58"/>
      <c r="Y607" s="58"/>
      <c r="Z607" s="58"/>
      <c r="AA607" s="58"/>
      <c r="AB607" s="58"/>
      <c r="AC607" s="58"/>
      <c r="AD607" s="58"/>
    </row>
    <row r="608" spans="2:30" ht="18.75" hidden="1">
      <c r="B608" s="56"/>
      <c r="C608" s="58"/>
      <c r="D608" s="59"/>
      <c r="E608" s="56"/>
      <c r="F608" s="58"/>
      <c r="G608" s="59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126"/>
      <c r="T608" s="58"/>
      <c r="U608" s="126"/>
      <c r="V608" s="58"/>
      <c r="W608" s="58"/>
      <c r="X608" s="58"/>
      <c r="Y608" s="58"/>
      <c r="Z608" s="58"/>
      <c r="AA608" s="58"/>
      <c r="AB608" s="58"/>
      <c r="AC608" s="58"/>
      <c r="AD608" s="58"/>
    </row>
    <row r="609" spans="2:30" ht="18.75" hidden="1">
      <c r="B609" s="56"/>
      <c r="C609" s="58"/>
      <c r="D609" s="59"/>
      <c r="E609" s="56"/>
      <c r="F609" s="58"/>
      <c r="G609" s="59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126"/>
      <c r="T609" s="58"/>
      <c r="U609" s="126"/>
      <c r="V609" s="58"/>
      <c r="W609" s="58"/>
      <c r="X609" s="58"/>
      <c r="Y609" s="58"/>
      <c r="Z609" s="58"/>
      <c r="AA609" s="58"/>
      <c r="AB609" s="58"/>
      <c r="AC609" s="58"/>
      <c r="AD609" s="58"/>
    </row>
    <row r="610" spans="2:30" ht="18.75" hidden="1">
      <c r="B610" s="56"/>
      <c r="C610" s="58"/>
      <c r="D610" s="59"/>
      <c r="E610" s="56"/>
      <c r="F610" s="58"/>
      <c r="G610" s="59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126"/>
      <c r="T610" s="58"/>
      <c r="U610" s="126"/>
      <c r="V610" s="58"/>
      <c r="W610" s="58"/>
      <c r="X610" s="58"/>
      <c r="Y610" s="58"/>
      <c r="Z610" s="58"/>
      <c r="AA610" s="58"/>
      <c r="AB610" s="58"/>
      <c r="AC610" s="58"/>
      <c r="AD610" s="58"/>
    </row>
    <row r="611" spans="2:30" ht="18.75" hidden="1">
      <c r="B611" s="56"/>
      <c r="C611" s="58"/>
      <c r="D611" s="59"/>
      <c r="E611" s="56"/>
      <c r="F611" s="58"/>
      <c r="G611" s="59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126"/>
      <c r="T611" s="58"/>
      <c r="U611" s="126"/>
      <c r="V611" s="58"/>
      <c r="W611" s="58"/>
      <c r="X611" s="58"/>
      <c r="Y611" s="58"/>
      <c r="Z611" s="58"/>
      <c r="AA611" s="58"/>
      <c r="AB611" s="58"/>
      <c r="AC611" s="58"/>
      <c r="AD611" s="58"/>
    </row>
    <row r="612" spans="2:30" ht="18.75" hidden="1">
      <c r="B612" s="56"/>
      <c r="C612" s="58"/>
      <c r="D612" s="59"/>
      <c r="E612" s="56"/>
      <c r="F612" s="58"/>
      <c r="G612" s="59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126"/>
      <c r="T612" s="58"/>
      <c r="U612" s="126"/>
      <c r="V612" s="58"/>
      <c r="W612" s="58"/>
      <c r="X612" s="58"/>
      <c r="Y612" s="58"/>
      <c r="Z612" s="58"/>
      <c r="AA612" s="58"/>
      <c r="AB612" s="58"/>
      <c r="AC612" s="58"/>
      <c r="AD612" s="58"/>
    </row>
    <row r="613" spans="2:30" ht="18.75" hidden="1">
      <c r="B613" s="56"/>
      <c r="C613" s="58"/>
      <c r="D613" s="59"/>
      <c r="E613" s="56"/>
      <c r="F613" s="58"/>
      <c r="G613" s="59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126"/>
      <c r="T613" s="58"/>
      <c r="U613" s="126"/>
      <c r="V613" s="58"/>
      <c r="W613" s="58"/>
      <c r="X613" s="58"/>
      <c r="Y613" s="58"/>
      <c r="Z613" s="58"/>
      <c r="AA613" s="58"/>
      <c r="AB613" s="58"/>
      <c r="AC613" s="58"/>
      <c r="AD613" s="58"/>
    </row>
    <row r="614" spans="2:30" ht="18.75" hidden="1">
      <c r="B614" s="56"/>
      <c r="C614" s="58"/>
      <c r="D614" s="59"/>
      <c r="E614" s="56"/>
      <c r="F614" s="58"/>
      <c r="G614" s="59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126"/>
      <c r="T614" s="58"/>
      <c r="U614" s="126"/>
      <c r="V614" s="58"/>
      <c r="W614" s="58"/>
      <c r="X614" s="58"/>
      <c r="Y614" s="58"/>
      <c r="Z614" s="58"/>
      <c r="AA614" s="58"/>
      <c r="AB614" s="58"/>
      <c r="AC614" s="58"/>
      <c r="AD614" s="58"/>
    </row>
    <row r="615" spans="2:30" ht="18.75" hidden="1">
      <c r="B615" s="56"/>
      <c r="C615" s="58"/>
      <c r="D615" s="59"/>
      <c r="E615" s="56"/>
      <c r="F615" s="58"/>
      <c r="G615" s="59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126"/>
      <c r="T615" s="58"/>
      <c r="U615" s="126"/>
      <c r="V615" s="58"/>
      <c r="W615" s="58"/>
      <c r="X615" s="58"/>
      <c r="Y615" s="58"/>
      <c r="Z615" s="58"/>
      <c r="AA615" s="58"/>
      <c r="AB615" s="58"/>
      <c r="AC615" s="58"/>
      <c r="AD615" s="58"/>
    </row>
    <row r="616" spans="2:30" ht="18.75" hidden="1">
      <c r="B616" s="56"/>
      <c r="C616" s="58"/>
      <c r="D616" s="59"/>
      <c r="E616" s="56"/>
      <c r="F616" s="58"/>
      <c r="G616" s="59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126"/>
      <c r="T616" s="58"/>
      <c r="U616" s="126"/>
      <c r="V616" s="58"/>
      <c r="W616" s="58"/>
      <c r="X616" s="58"/>
      <c r="Y616" s="58"/>
      <c r="Z616" s="58"/>
      <c r="AA616" s="58"/>
      <c r="AB616" s="58"/>
      <c r="AC616" s="58"/>
      <c r="AD616" s="58"/>
    </row>
    <row r="617" spans="2:30" ht="18.75" hidden="1">
      <c r="B617" s="56"/>
      <c r="C617" s="58"/>
      <c r="D617" s="59"/>
      <c r="E617" s="56"/>
      <c r="F617" s="58"/>
      <c r="G617" s="59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126"/>
      <c r="T617" s="58"/>
      <c r="U617" s="126"/>
      <c r="V617" s="58"/>
      <c r="W617" s="58"/>
      <c r="X617" s="58"/>
      <c r="Y617" s="58"/>
      <c r="Z617" s="58"/>
      <c r="AA617" s="58"/>
      <c r="AB617" s="58"/>
      <c r="AC617" s="58"/>
      <c r="AD617" s="58"/>
    </row>
    <row r="618" spans="2:30" ht="18.75" hidden="1">
      <c r="B618" s="56"/>
      <c r="C618" s="58"/>
      <c r="D618" s="59"/>
      <c r="E618" s="56"/>
      <c r="F618" s="58"/>
      <c r="G618" s="59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126"/>
      <c r="T618" s="58"/>
      <c r="U618" s="126"/>
      <c r="V618" s="58"/>
      <c r="W618" s="58"/>
      <c r="X618" s="58"/>
      <c r="Y618" s="58"/>
      <c r="Z618" s="58"/>
      <c r="AA618" s="58"/>
      <c r="AB618" s="58"/>
      <c r="AC618" s="58"/>
      <c r="AD618" s="58"/>
    </row>
    <row r="619" spans="2:30" ht="18.75" hidden="1">
      <c r="B619" s="56"/>
      <c r="C619" s="58"/>
      <c r="D619" s="59"/>
      <c r="E619" s="56"/>
      <c r="F619" s="58"/>
      <c r="G619" s="59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126"/>
      <c r="T619" s="58"/>
      <c r="U619" s="126"/>
      <c r="V619" s="58"/>
      <c r="W619" s="58"/>
      <c r="X619" s="58"/>
      <c r="Y619" s="58"/>
      <c r="Z619" s="58"/>
      <c r="AA619" s="58"/>
      <c r="AB619" s="58"/>
      <c r="AC619" s="58"/>
      <c r="AD619" s="58"/>
    </row>
    <row r="620" spans="2:30" ht="18.75" hidden="1">
      <c r="B620" s="56"/>
      <c r="C620" s="58"/>
      <c r="D620" s="59"/>
      <c r="E620" s="56"/>
      <c r="F620" s="58"/>
      <c r="G620" s="59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126"/>
      <c r="T620" s="58"/>
      <c r="U620" s="126"/>
      <c r="V620" s="58"/>
      <c r="W620" s="58"/>
      <c r="X620" s="58"/>
      <c r="Y620" s="58"/>
      <c r="Z620" s="58"/>
      <c r="AA620" s="58"/>
      <c r="AB620" s="58"/>
      <c r="AC620" s="58"/>
      <c r="AD620" s="58"/>
    </row>
    <row r="621" spans="2:30" ht="18.75" hidden="1">
      <c r="B621" s="56"/>
      <c r="C621" s="58"/>
      <c r="D621" s="59"/>
      <c r="E621" s="56"/>
      <c r="F621" s="58"/>
      <c r="G621" s="59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126"/>
      <c r="T621" s="58"/>
      <c r="U621" s="126"/>
      <c r="V621" s="58"/>
      <c r="W621" s="58"/>
      <c r="X621" s="58"/>
      <c r="Y621" s="58"/>
      <c r="Z621" s="58"/>
      <c r="AA621" s="58"/>
      <c r="AB621" s="58"/>
      <c r="AC621" s="58"/>
      <c r="AD621" s="58"/>
    </row>
    <row r="622" spans="2:30" ht="18.75" hidden="1">
      <c r="B622" s="56"/>
      <c r="C622" s="58"/>
      <c r="D622" s="59"/>
      <c r="E622" s="56"/>
      <c r="F622" s="58"/>
      <c r="G622" s="59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126"/>
      <c r="T622" s="58"/>
      <c r="U622" s="126"/>
      <c r="V622" s="58"/>
      <c r="W622" s="58"/>
      <c r="X622" s="58"/>
      <c r="Y622" s="58"/>
      <c r="Z622" s="58"/>
      <c r="AA622" s="58"/>
      <c r="AB622" s="58"/>
      <c r="AC622" s="58"/>
      <c r="AD622" s="58"/>
    </row>
    <row r="623" spans="2:30" ht="18.75" hidden="1">
      <c r="B623" s="56"/>
      <c r="C623" s="58"/>
      <c r="D623" s="59"/>
      <c r="E623" s="56"/>
      <c r="F623" s="58"/>
      <c r="G623" s="59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126"/>
      <c r="T623" s="58"/>
      <c r="U623" s="126"/>
      <c r="V623" s="58"/>
      <c r="W623" s="58"/>
      <c r="X623" s="58"/>
      <c r="Y623" s="58"/>
      <c r="Z623" s="58"/>
      <c r="AA623" s="58"/>
      <c r="AB623" s="58"/>
      <c r="AC623" s="58"/>
      <c r="AD623" s="58"/>
    </row>
    <row r="624" spans="2:30" ht="18.75" hidden="1">
      <c r="B624" s="56"/>
      <c r="C624" s="58"/>
      <c r="D624" s="59"/>
      <c r="E624" s="56"/>
      <c r="F624" s="58"/>
      <c r="G624" s="59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126"/>
      <c r="T624" s="58"/>
      <c r="U624" s="126"/>
      <c r="V624" s="58"/>
      <c r="W624" s="58"/>
      <c r="X624" s="58"/>
      <c r="Y624" s="58"/>
      <c r="Z624" s="58"/>
      <c r="AA624" s="58"/>
      <c r="AB624" s="58"/>
      <c r="AC624" s="58"/>
      <c r="AD624" s="58"/>
    </row>
    <row r="625" spans="2:30" ht="18.75" hidden="1">
      <c r="B625" s="56"/>
      <c r="C625" s="58"/>
      <c r="D625" s="59"/>
      <c r="E625" s="56"/>
      <c r="F625" s="58"/>
      <c r="G625" s="59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126"/>
      <c r="T625" s="58"/>
      <c r="U625" s="126"/>
      <c r="V625" s="58"/>
      <c r="W625" s="58"/>
      <c r="X625" s="58"/>
      <c r="Y625" s="58"/>
      <c r="Z625" s="58"/>
      <c r="AA625" s="58"/>
      <c r="AB625" s="58"/>
      <c r="AC625" s="58"/>
      <c r="AD625" s="58"/>
    </row>
    <row r="626" spans="2:30" ht="18.75" hidden="1">
      <c r="B626" s="56"/>
      <c r="C626" s="58"/>
      <c r="D626" s="59"/>
      <c r="E626" s="56"/>
      <c r="F626" s="58"/>
      <c r="G626" s="59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126"/>
      <c r="T626" s="58"/>
      <c r="U626" s="126"/>
      <c r="V626" s="58"/>
      <c r="W626" s="58"/>
      <c r="X626" s="58"/>
      <c r="Y626" s="58"/>
      <c r="Z626" s="58"/>
      <c r="AA626" s="58"/>
      <c r="AB626" s="58"/>
      <c r="AC626" s="58"/>
      <c r="AD626" s="58"/>
    </row>
    <row r="627" spans="2:30" ht="18.75" hidden="1">
      <c r="B627" s="56"/>
      <c r="C627" s="58"/>
      <c r="D627" s="59"/>
      <c r="E627" s="56"/>
      <c r="F627" s="58"/>
      <c r="G627" s="59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126"/>
      <c r="T627" s="58"/>
      <c r="U627" s="126"/>
      <c r="V627" s="58"/>
      <c r="W627" s="58"/>
      <c r="X627" s="58"/>
      <c r="Y627" s="58"/>
      <c r="Z627" s="58"/>
      <c r="AA627" s="58"/>
      <c r="AB627" s="58"/>
      <c r="AC627" s="58"/>
      <c r="AD627" s="58"/>
    </row>
    <row r="628" spans="2:30" ht="18.75" hidden="1">
      <c r="B628" s="56"/>
      <c r="C628" s="58"/>
      <c r="D628" s="59"/>
      <c r="E628" s="56"/>
      <c r="F628" s="58"/>
      <c r="G628" s="59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126"/>
      <c r="T628" s="58"/>
      <c r="U628" s="126"/>
      <c r="V628" s="58"/>
      <c r="W628" s="58"/>
      <c r="X628" s="58"/>
      <c r="Y628" s="58"/>
      <c r="Z628" s="58"/>
      <c r="AA628" s="58"/>
      <c r="AB628" s="58"/>
      <c r="AC628" s="58"/>
      <c r="AD628" s="58"/>
    </row>
    <row r="629" spans="2:30" ht="18.75" hidden="1">
      <c r="B629" s="56"/>
      <c r="C629" s="58"/>
      <c r="D629" s="59"/>
      <c r="E629" s="56"/>
      <c r="F629" s="58"/>
      <c r="G629" s="59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126"/>
      <c r="T629" s="58"/>
      <c r="U629" s="126"/>
      <c r="V629" s="58"/>
      <c r="W629" s="58"/>
      <c r="X629" s="58"/>
      <c r="Y629" s="58"/>
      <c r="Z629" s="58"/>
      <c r="AA629" s="58"/>
      <c r="AB629" s="58"/>
      <c r="AC629" s="58"/>
      <c r="AD629" s="58"/>
    </row>
    <row r="630" spans="2:30" ht="18.75" hidden="1">
      <c r="B630" s="56"/>
      <c r="C630" s="58"/>
      <c r="D630" s="59"/>
      <c r="E630" s="56"/>
      <c r="F630" s="58"/>
      <c r="G630" s="59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126"/>
      <c r="T630" s="58"/>
      <c r="U630" s="126"/>
      <c r="V630" s="58"/>
      <c r="W630" s="58"/>
      <c r="X630" s="58"/>
      <c r="Y630" s="58"/>
      <c r="Z630" s="58"/>
      <c r="AA630" s="58"/>
      <c r="AB630" s="58"/>
      <c r="AC630" s="58"/>
      <c r="AD630" s="58"/>
    </row>
    <row r="631" spans="2:30" ht="18.75" hidden="1">
      <c r="B631" s="56"/>
      <c r="C631" s="58"/>
      <c r="D631" s="59"/>
      <c r="E631" s="56"/>
      <c r="F631" s="58"/>
      <c r="G631" s="59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126"/>
      <c r="T631" s="58"/>
      <c r="U631" s="126"/>
      <c r="V631" s="58"/>
      <c r="W631" s="58"/>
      <c r="X631" s="58"/>
      <c r="Y631" s="58"/>
      <c r="Z631" s="58"/>
      <c r="AA631" s="58"/>
      <c r="AB631" s="58"/>
      <c r="AC631" s="58"/>
      <c r="AD631" s="58"/>
    </row>
    <row r="632" spans="2:30" ht="18.75" hidden="1">
      <c r="B632" s="56"/>
      <c r="C632" s="58"/>
      <c r="D632" s="59"/>
      <c r="E632" s="56"/>
      <c r="F632" s="58"/>
      <c r="G632" s="59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126"/>
      <c r="T632" s="58"/>
      <c r="U632" s="126"/>
      <c r="V632" s="58"/>
      <c r="W632" s="58"/>
      <c r="X632" s="58"/>
      <c r="Y632" s="58"/>
      <c r="Z632" s="58"/>
      <c r="AA632" s="58"/>
      <c r="AB632" s="58"/>
      <c r="AC632" s="58"/>
      <c r="AD632" s="58"/>
    </row>
    <row r="633" spans="2:30" ht="18.75" hidden="1">
      <c r="B633" s="56"/>
      <c r="C633" s="58"/>
      <c r="D633" s="59"/>
      <c r="E633" s="56"/>
      <c r="F633" s="58"/>
      <c r="G633" s="59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126"/>
      <c r="T633" s="58"/>
      <c r="U633" s="126"/>
      <c r="V633" s="58"/>
      <c r="W633" s="58"/>
      <c r="X633" s="58"/>
      <c r="Y633" s="58"/>
      <c r="Z633" s="58"/>
      <c r="AA633" s="58"/>
      <c r="AB633" s="58"/>
      <c r="AC633" s="58"/>
      <c r="AD633" s="58"/>
    </row>
    <row r="634" spans="2:30" ht="18.75" hidden="1">
      <c r="B634" s="56"/>
      <c r="C634" s="58"/>
      <c r="D634" s="59"/>
      <c r="E634" s="56"/>
      <c r="F634" s="58"/>
      <c r="G634" s="59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126"/>
      <c r="T634" s="58"/>
      <c r="U634" s="126"/>
      <c r="V634" s="58"/>
      <c r="W634" s="58"/>
      <c r="X634" s="58"/>
      <c r="Y634" s="58"/>
      <c r="Z634" s="58"/>
      <c r="AA634" s="58"/>
      <c r="AB634" s="58"/>
      <c r="AC634" s="58"/>
      <c r="AD634" s="58"/>
    </row>
    <row r="635" spans="2:30" ht="18.75" hidden="1">
      <c r="B635" s="56"/>
      <c r="C635" s="58"/>
      <c r="D635" s="59"/>
      <c r="E635" s="56"/>
      <c r="F635" s="58"/>
      <c r="G635" s="59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126"/>
      <c r="T635" s="58"/>
      <c r="U635" s="126"/>
      <c r="V635" s="58"/>
      <c r="W635" s="58"/>
      <c r="X635" s="58"/>
      <c r="Y635" s="58"/>
      <c r="Z635" s="58"/>
      <c r="AA635" s="58"/>
      <c r="AB635" s="58"/>
      <c r="AC635" s="58"/>
      <c r="AD635" s="58"/>
    </row>
    <row r="636" spans="2:30" ht="18.75" hidden="1">
      <c r="B636" s="56"/>
      <c r="C636" s="58"/>
      <c r="D636" s="59"/>
      <c r="E636" s="56"/>
      <c r="F636" s="58"/>
      <c r="G636" s="59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126"/>
      <c r="T636" s="58"/>
      <c r="U636" s="126"/>
      <c r="V636" s="58"/>
      <c r="W636" s="58"/>
      <c r="X636" s="58"/>
      <c r="Y636" s="58"/>
      <c r="Z636" s="58"/>
      <c r="AA636" s="58"/>
      <c r="AB636" s="58"/>
      <c r="AC636" s="58"/>
      <c r="AD636" s="58"/>
    </row>
    <row r="637" spans="2:30" ht="18.75" hidden="1">
      <c r="B637" s="56"/>
      <c r="C637" s="58"/>
      <c r="D637" s="59"/>
      <c r="E637" s="56"/>
      <c r="F637" s="58"/>
      <c r="G637" s="59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126"/>
      <c r="T637" s="58"/>
      <c r="U637" s="126"/>
      <c r="V637" s="58"/>
      <c r="W637" s="58"/>
      <c r="X637" s="58"/>
      <c r="Y637" s="58"/>
      <c r="Z637" s="58"/>
      <c r="AA637" s="58"/>
      <c r="AB637" s="58"/>
      <c r="AC637" s="58"/>
      <c r="AD637" s="58"/>
    </row>
    <row r="638" spans="2:30" ht="18.75" hidden="1">
      <c r="B638" s="56"/>
      <c r="C638" s="58"/>
      <c r="D638" s="59"/>
      <c r="E638" s="56"/>
      <c r="F638" s="58"/>
      <c r="G638" s="59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126"/>
      <c r="T638" s="58"/>
      <c r="U638" s="126"/>
      <c r="V638" s="58"/>
      <c r="W638" s="58"/>
      <c r="X638" s="58"/>
      <c r="Y638" s="58"/>
      <c r="Z638" s="58"/>
      <c r="AA638" s="58"/>
      <c r="AB638" s="58"/>
      <c r="AC638" s="58"/>
      <c r="AD638" s="58"/>
    </row>
    <row r="639" spans="2:30" ht="18.75" hidden="1">
      <c r="B639" s="56"/>
      <c r="C639" s="58"/>
      <c r="D639" s="59"/>
      <c r="E639" s="56"/>
      <c r="F639" s="58"/>
      <c r="G639" s="59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126"/>
      <c r="T639" s="58"/>
      <c r="U639" s="126"/>
      <c r="V639" s="58"/>
      <c r="W639" s="58"/>
      <c r="X639" s="58"/>
      <c r="Y639" s="58"/>
      <c r="Z639" s="58"/>
      <c r="AA639" s="58"/>
      <c r="AB639" s="58"/>
      <c r="AC639" s="58"/>
      <c r="AD639" s="58"/>
    </row>
    <row r="640" spans="2:30" ht="18.75" hidden="1">
      <c r="B640" s="56"/>
      <c r="C640" s="58"/>
      <c r="D640" s="59"/>
      <c r="E640" s="56"/>
      <c r="F640" s="58"/>
      <c r="G640" s="59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126"/>
      <c r="T640" s="58"/>
      <c r="U640" s="126"/>
      <c r="V640" s="58"/>
      <c r="W640" s="58"/>
      <c r="X640" s="58"/>
      <c r="Y640" s="58"/>
      <c r="Z640" s="58"/>
      <c r="AA640" s="58"/>
      <c r="AB640" s="58"/>
      <c r="AC640" s="58"/>
      <c r="AD640" s="58"/>
    </row>
    <row r="641" spans="2:30" ht="18.75" hidden="1">
      <c r="B641" s="56"/>
      <c r="C641" s="58"/>
      <c r="D641" s="59"/>
      <c r="E641" s="56"/>
      <c r="F641" s="58"/>
      <c r="G641" s="59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126"/>
      <c r="T641" s="58"/>
      <c r="U641" s="126"/>
      <c r="V641" s="58"/>
      <c r="W641" s="58"/>
      <c r="X641" s="58"/>
      <c r="Y641" s="58"/>
      <c r="Z641" s="58"/>
      <c r="AA641" s="58"/>
      <c r="AB641" s="58"/>
      <c r="AC641" s="58"/>
      <c r="AD641" s="58"/>
    </row>
    <row r="642" spans="2:30" ht="18.75" hidden="1">
      <c r="B642" s="56"/>
      <c r="C642" s="58"/>
      <c r="D642" s="59"/>
      <c r="E642" s="56"/>
      <c r="F642" s="58"/>
      <c r="G642" s="59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126"/>
      <c r="T642" s="58"/>
      <c r="U642" s="126"/>
      <c r="V642" s="58"/>
      <c r="W642" s="58"/>
      <c r="X642" s="58"/>
      <c r="Y642" s="58"/>
      <c r="Z642" s="58"/>
      <c r="AA642" s="58"/>
      <c r="AB642" s="58"/>
      <c r="AC642" s="58"/>
      <c r="AD642" s="58"/>
    </row>
    <row r="643" spans="2:30" ht="18.75" hidden="1">
      <c r="B643" s="56"/>
      <c r="C643" s="58"/>
      <c r="D643" s="59"/>
      <c r="E643" s="56"/>
      <c r="F643" s="58"/>
      <c r="G643" s="59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126"/>
      <c r="T643" s="58"/>
      <c r="U643" s="126"/>
      <c r="V643" s="58"/>
      <c r="W643" s="58"/>
      <c r="X643" s="58"/>
      <c r="Y643" s="58"/>
      <c r="Z643" s="58"/>
      <c r="AA643" s="58"/>
      <c r="AB643" s="58"/>
      <c r="AC643" s="58"/>
      <c r="AD643" s="58"/>
    </row>
    <row r="644" spans="2:30" ht="18.75" hidden="1">
      <c r="B644" s="56"/>
      <c r="C644" s="58"/>
      <c r="D644" s="59"/>
      <c r="E644" s="56"/>
      <c r="F644" s="58"/>
      <c r="G644" s="59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126"/>
      <c r="T644" s="58"/>
      <c r="U644" s="126"/>
      <c r="V644" s="58"/>
      <c r="W644" s="58"/>
      <c r="X644" s="58"/>
      <c r="Y644" s="58"/>
      <c r="Z644" s="58"/>
      <c r="AA644" s="58"/>
      <c r="AB644" s="58"/>
      <c r="AC644" s="58"/>
      <c r="AD644" s="58"/>
    </row>
    <row r="645" spans="2:30" ht="18.75" hidden="1">
      <c r="B645" s="56"/>
      <c r="C645" s="58"/>
      <c r="D645" s="59"/>
      <c r="E645" s="56"/>
      <c r="F645" s="58"/>
      <c r="G645" s="59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126"/>
      <c r="T645" s="58"/>
      <c r="U645" s="126"/>
      <c r="V645" s="58"/>
      <c r="W645" s="58"/>
      <c r="X645" s="58"/>
      <c r="Y645" s="58"/>
      <c r="Z645" s="58"/>
      <c r="AA645" s="58"/>
      <c r="AB645" s="58"/>
      <c r="AC645" s="58"/>
      <c r="AD645" s="58"/>
    </row>
    <row r="646" spans="2:30" ht="18.75" hidden="1">
      <c r="B646" s="56"/>
      <c r="C646" s="58"/>
      <c r="D646" s="59"/>
      <c r="E646" s="56"/>
      <c r="F646" s="58"/>
      <c r="G646" s="59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126"/>
      <c r="T646" s="58"/>
      <c r="U646" s="126"/>
      <c r="V646" s="58"/>
      <c r="W646" s="58"/>
      <c r="X646" s="58"/>
      <c r="Y646" s="58"/>
      <c r="Z646" s="58"/>
      <c r="AA646" s="58"/>
      <c r="AB646" s="58"/>
      <c r="AC646" s="58"/>
      <c r="AD646" s="58"/>
    </row>
    <row r="647" spans="2:30" ht="18.75" hidden="1">
      <c r="B647" s="56"/>
      <c r="C647" s="58"/>
      <c r="D647" s="59"/>
      <c r="E647" s="56"/>
      <c r="F647" s="58"/>
      <c r="G647" s="59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126"/>
      <c r="T647" s="58"/>
      <c r="U647" s="126"/>
      <c r="V647" s="58"/>
      <c r="W647" s="58"/>
      <c r="X647" s="58"/>
      <c r="Y647" s="58"/>
      <c r="Z647" s="58"/>
      <c r="AA647" s="58"/>
      <c r="AB647" s="58"/>
      <c r="AC647" s="58"/>
      <c r="AD647" s="58"/>
    </row>
    <row r="648" spans="2:30" ht="18.75" hidden="1">
      <c r="B648" s="56"/>
      <c r="C648" s="58"/>
      <c r="D648" s="59"/>
      <c r="E648" s="56"/>
      <c r="F648" s="58"/>
      <c r="G648" s="59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126"/>
      <c r="T648" s="58"/>
      <c r="U648" s="126"/>
      <c r="V648" s="58"/>
      <c r="W648" s="58"/>
      <c r="X648" s="58"/>
      <c r="Y648" s="58"/>
      <c r="Z648" s="58"/>
      <c r="AA648" s="58"/>
      <c r="AB648" s="58"/>
      <c r="AC648" s="58"/>
      <c r="AD648" s="58"/>
    </row>
    <row r="649" spans="2:30" ht="18.75" hidden="1">
      <c r="B649" s="56"/>
      <c r="C649" s="58"/>
      <c r="D649" s="59"/>
      <c r="E649" s="56"/>
      <c r="F649" s="58"/>
      <c r="G649" s="59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126"/>
      <c r="T649" s="58"/>
      <c r="U649" s="126"/>
      <c r="V649" s="58"/>
      <c r="W649" s="58"/>
      <c r="X649" s="58"/>
      <c r="Y649" s="58"/>
      <c r="Z649" s="58"/>
      <c r="AA649" s="58"/>
      <c r="AB649" s="58"/>
      <c r="AC649" s="58"/>
      <c r="AD649" s="58"/>
    </row>
    <row r="650" spans="2:30" ht="18.75" hidden="1">
      <c r="B650" s="56"/>
      <c r="C650" s="58"/>
      <c r="D650" s="59"/>
      <c r="E650" s="56"/>
      <c r="F650" s="58"/>
      <c r="G650" s="59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126"/>
      <c r="T650" s="58"/>
      <c r="U650" s="126"/>
      <c r="V650" s="58"/>
      <c r="W650" s="58"/>
      <c r="X650" s="58"/>
      <c r="Y650" s="58"/>
      <c r="Z650" s="58"/>
      <c r="AA650" s="58"/>
      <c r="AB650" s="58"/>
      <c r="AC650" s="58"/>
      <c r="AD650" s="58"/>
    </row>
    <row r="651" spans="2:30" ht="18.75" hidden="1">
      <c r="B651" s="56"/>
      <c r="C651" s="58"/>
      <c r="D651" s="59"/>
      <c r="E651" s="56"/>
      <c r="F651" s="58"/>
      <c r="G651" s="59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126"/>
      <c r="T651" s="58"/>
      <c r="U651" s="126"/>
      <c r="V651" s="58"/>
      <c r="W651" s="58"/>
      <c r="X651" s="58"/>
      <c r="Y651" s="58"/>
      <c r="Z651" s="58"/>
      <c r="AA651" s="58"/>
      <c r="AB651" s="58"/>
      <c r="AC651" s="58"/>
      <c r="AD651" s="58"/>
    </row>
    <row r="652" spans="2:30" ht="18.75" hidden="1">
      <c r="B652" s="56"/>
      <c r="C652" s="58"/>
      <c r="D652" s="59"/>
      <c r="E652" s="56"/>
      <c r="F652" s="58"/>
      <c r="G652" s="59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126"/>
      <c r="T652" s="58"/>
      <c r="U652" s="126"/>
      <c r="V652" s="58"/>
      <c r="W652" s="58"/>
      <c r="X652" s="58"/>
      <c r="Y652" s="58"/>
      <c r="Z652" s="58"/>
      <c r="AA652" s="58"/>
      <c r="AB652" s="58"/>
      <c r="AC652" s="58"/>
      <c r="AD652" s="58"/>
    </row>
    <row r="653" spans="2:30" ht="18.75" hidden="1">
      <c r="B653" s="56"/>
      <c r="C653" s="58"/>
      <c r="D653" s="59"/>
      <c r="E653" s="56"/>
      <c r="F653" s="58"/>
      <c r="G653" s="59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126"/>
      <c r="T653" s="58"/>
      <c r="U653" s="126"/>
      <c r="V653" s="58"/>
      <c r="W653" s="58"/>
      <c r="X653" s="58"/>
      <c r="Y653" s="58"/>
      <c r="Z653" s="58"/>
      <c r="AA653" s="58"/>
      <c r="AB653" s="58"/>
      <c r="AC653" s="58"/>
      <c r="AD653" s="58"/>
    </row>
    <row r="654" spans="2:30" ht="18.75" hidden="1">
      <c r="B654" s="56"/>
      <c r="C654" s="58"/>
      <c r="D654" s="59"/>
      <c r="E654" s="56"/>
      <c r="F654" s="58"/>
      <c r="G654" s="59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126"/>
      <c r="T654" s="58"/>
      <c r="U654" s="126"/>
      <c r="V654" s="58"/>
      <c r="W654" s="58"/>
      <c r="X654" s="58"/>
      <c r="Y654" s="58"/>
      <c r="Z654" s="58"/>
      <c r="AA654" s="58"/>
      <c r="AB654" s="58"/>
      <c r="AC654" s="58"/>
      <c r="AD654" s="58"/>
    </row>
    <row r="655" spans="2:30" ht="18.75" hidden="1">
      <c r="B655" s="56"/>
      <c r="C655" s="58"/>
      <c r="D655" s="59"/>
      <c r="E655" s="56"/>
      <c r="F655" s="58"/>
      <c r="G655" s="59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126"/>
      <c r="T655" s="58"/>
      <c r="U655" s="126"/>
      <c r="V655" s="58"/>
      <c r="W655" s="58"/>
      <c r="X655" s="58"/>
      <c r="Y655" s="58"/>
      <c r="Z655" s="58"/>
      <c r="AA655" s="58"/>
      <c r="AB655" s="58"/>
      <c r="AC655" s="58"/>
      <c r="AD655" s="58"/>
    </row>
    <row r="656" spans="2:30" ht="18.75" hidden="1">
      <c r="B656" s="56"/>
      <c r="C656" s="58"/>
      <c r="D656" s="59"/>
      <c r="E656" s="56"/>
      <c r="F656" s="58"/>
      <c r="G656" s="59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126"/>
      <c r="T656" s="58"/>
      <c r="U656" s="126"/>
      <c r="V656" s="58"/>
      <c r="W656" s="58"/>
      <c r="X656" s="58"/>
      <c r="Y656" s="58"/>
      <c r="Z656" s="58"/>
      <c r="AA656" s="58"/>
      <c r="AB656" s="58"/>
      <c r="AC656" s="58"/>
      <c r="AD656" s="58"/>
    </row>
    <row r="657" spans="2:30" ht="18.75" hidden="1">
      <c r="B657" s="56"/>
      <c r="C657" s="58"/>
      <c r="D657" s="59"/>
      <c r="E657" s="56"/>
      <c r="F657" s="58"/>
      <c r="G657" s="59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126"/>
      <c r="T657" s="58"/>
      <c r="U657" s="126"/>
      <c r="V657" s="58"/>
      <c r="W657" s="58"/>
      <c r="X657" s="58"/>
      <c r="Y657" s="58"/>
      <c r="Z657" s="58"/>
      <c r="AA657" s="58"/>
      <c r="AB657" s="58"/>
      <c r="AC657" s="58"/>
      <c r="AD657" s="58"/>
    </row>
    <row r="658" spans="2:30" ht="18.75" hidden="1">
      <c r="B658" s="56"/>
      <c r="C658" s="58"/>
      <c r="D658" s="59"/>
      <c r="E658" s="56"/>
      <c r="F658" s="58"/>
      <c r="G658" s="59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126"/>
      <c r="T658" s="58"/>
      <c r="U658" s="126"/>
      <c r="V658" s="58"/>
      <c r="W658" s="58"/>
      <c r="X658" s="58"/>
      <c r="Y658" s="58"/>
      <c r="Z658" s="58"/>
      <c r="AA658" s="58"/>
      <c r="AB658" s="58"/>
      <c r="AC658" s="58"/>
      <c r="AD658" s="58"/>
    </row>
    <row r="659" spans="2:30" ht="18.75" hidden="1">
      <c r="B659" s="56"/>
      <c r="C659" s="58"/>
      <c r="D659" s="59"/>
      <c r="E659" s="56"/>
      <c r="F659" s="58"/>
      <c r="G659" s="59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126"/>
      <c r="T659" s="58"/>
      <c r="U659" s="126"/>
      <c r="V659" s="58"/>
      <c r="W659" s="58"/>
      <c r="X659" s="58"/>
      <c r="Y659" s="58"/>
      <c r="Z659" s="58"/>
      <c r="AA659" s="58"/>
      <c r="AB659" s="58"/>
      <c r="AC659" s="58"/>
      <c r="AD659" s="58"/>
    </row>
    <row r="660" spans="2:30" ht="18.75" hidden="1">
      <c r="B660" s="56"/>
      <c r="C660" s="58"/>
      <c r="D660" s="59"/>
      <c r="E660" s="56"/>
      <c r="F660" s="58"/>
      <c r="G660" s="59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126"/>
      <c r="T660" s="58"/>
      <c r="U660" s="126"/>
      <c r="V660" s="58"/>
      <c r="W660" s="58"/>
      <c r="X660" s="58"/>
      <c r="Y660" s="58"/>
      <c r="Z660" s="58"/>
      <c r="AA660" s="58"/>
      <c r="AB660" s="58"/>
      <c r="AC660" s="58"/>
      <c r="AD660" s="58"/>
    </row>
    <row r="661" spans="2:30" ht="18.75" hidden="1">
      <c r="B661" s="56"/>
      <c r="C661" s="58"/>
      <c r="D661" s="59"/>
      <c r="E661" s="56"/>
      <c r="F661" s="58"/>
      <c r="G661" s="59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126"/>
      <c r="T661" s="58"/>
      <c r="U661" s="126"/>
      <c r="V661" s="58"/>
      <c r="W661" s="58"/>
      <c r="X661" s="58"/>
      <c r="Y661" s="58"/>
      <c r="Z661" s="58"/>
      <c r="AA661" s="58"/>
      <c r="AB661" s="58"/>
      <c r="AC661" s="58"/>
      <c r="AD661" s="58"/>
    </row>
    <row r="662" spans="2:30" ht="18.75" hidden="1">
      <c r="B662" s="56"/>
      <c r="C662" s="58"/>
      <c r="D662" s="59"/>
      <c r="E662" s="56"/>
      <c r="F662" s="58"/>
      <c r="G662" s="59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126"/>
      <c r="T662" s="58"/>
      <c r="U662" s="126"/>
      <c r="V662" s="58"/>
      <c r="W662" s="58"/>
      <c r="X662" s="58"/>
      <c r="Y662" s="58"/>
      <c r="Z662" s="58"/>
      <c r="AA662" s="58"/>
      <c r="AB662" s="58"/>
      <c r="AC662" s="58"/>
      <c r="AD662" s="58"/>
    </row>
    <row r="663" spans="2:30" ht="18.75" hidden="1">
      <c r="B663" s="56"/>
      <c r="C663" s="58"/>
      <c r="D663" s="59"/>
      <c r="E663" s="56"/>
      <c r="F663" s="58"/>
      <c r="G663" s="59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126"/>
      <c r="T663" s="58"/>
      <c r="U663" s="126"/>
      <c r="V663" s="58"/>
      <c r="W663" s="58"/>
      <c r="X663" s="58"/>
      <c r="Y663" s="58"/>
      <c r="Z663" s="58"/>
      <c r="AA663" s="58"/>
      <c r="AB663" s="58"/>
      <c r="AC663" s="58"/>
      <c r="AD663" s="58"/>
    </row>
    <row r="664" spans="2:30" ht="18.75" hidden="1">
      <c r="B664" s="56"/>
      <c r="C664" s="58"/>
      <c r="D664" s="59"/>
      <c r="E664" s="56"/>
      <c r="F664" s="58"/>
      <c r="G664" s="59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126"/>
      <c r="T664" s="58"/>
      <c r="U664" s="126"/>
      <c r="V664" s="58"/>
      <c r="W664" s="58"/>
      <c r="X664" s="58"/>
      <c r="Y664" s="58"/>
      <c r="Z664" s="58"/>
      <c r="AA664" s="58"/>
      <c r="AB664" s="58"/>
      <c r="AC664" s="58"/>
      <c r="AD664" s="58"/>
    </row>
    <row r="665" spans="2:30" ht="18.75" hidden="1">
      <c r="B665" s="56"/>
      <c r="C665" s="58"/>
      <c r="D665" s="59"/>
      <c r="E665" s="56"/>
      <c r="F665" s="58"/>
      <c r="G665" s="59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126"/>
      <c r="T665" s="58"/>
      <c r="U665" s="126"/>
      <c r="V665" s="58"/>
      <c r="W665" s="58"/>
      <c r="X665" s="58"/>
      <c r="Y665" s="58"/>
      <c r="Z665" s="58"/>
      <c r="AA665" s="58"/>
      <c r="AB665" s="58"/>
      <c r="AC665" s="58"/>
      <c r="AD665" s="58"/>
    </row>
    <row r="666" spans="2:30" ht="18.75" hidden="1">
      <c r="B666" s="56"/>
      <c r="C666" s="58"/>
      <c r="D666" s="59"/>
      <c r="E666" s="56"/>
      <c r="F666" s="58"/>
      <c r="G666" s="59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126"/>
      <c r="T666" s="58"/>
      <c r="U666" s="126"/>
      <c r="V666" s="58"/>
      <c r="W666" s="58"/>
      <c r="X666" s="58"/>
      <c r="Y666" s="58"/>
      <c r="Z666" s="58"/>
      <c r="AA666" s="58"/>
      <c r="AB666" s="58"/>
      <c r="AC666" s="58"/>
      <c r="AD666" s="58"/>
    </row>
    <row r="667" spans="2:30" ht="18.75" hidden="1">
      <c r="B667" s="56"/>
      <c r="C667" s="58"/>
      <c r="D667" s="59"/>
      <c r="E667" s="56"/>
      <c r="F667" s="58"/>
      <c r="G667" s="59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126"/>
      <c r="T667" s="58"/>
      <c r="U667" s="126"/>
      <c r="V667" s="58"/>
      <c r="W667" s="58"/>
      <c r="X667" s="58"/>
      <c r="Y667" s="58"/>
      <c r="Z667" s="58"/>
      <c r="AA667" s="58"/>
      <c r="AB667" s="58"/>
      <c r="AC667" s="58"/>
      <c r="AD667" s="58"/>
    </row>
    <row r="668" spans="2:30" ht="18.75" hidden="1">
      <c r="B668" s="56"/>
      <c r="C668" s="58"/>
      <c r="D668" s="59"/>
      <c r="E668" s="56"/>
      <c r="F668" s="58"/>
      <c r="G668" s="59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126"/>
      <c r="T668" s="58"/>
      <c r="U668" s="126"/>
      <c r="V668" s="58"/>
      <c r="W668" s="58"/>
      <c r="X668" s="58"/>
      <c r="Y668" s="58"/>
      <c r="Z668" s="58"/>
      <c r="AA668" s="58"/>
      <c r="AB668" s="58"/>
      <c r="AC668" s="58"/>
      <c r="AD668" s="58"/>
    </row>
    <row r="669" spans="2:30" ht="18.75" hidden="1">
      <c r="B669" s="56"/>
      <c r="C669" s="58"/>
      <c r="D669" s="59"/>
      <c r="E669" s="56"/>
      <c r="F669" s="58"/>
      <c r="G669" s="59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126"/>
      <c r="T669" s="58"/>
      <c r="U669" s="126"/>
      <c r="V669" s="58"/>
      <c r="W669" s="58"/>
      <c r="X669" s="58"/>
      <c r="Y669" s="58"/>
      <c r="Z669" s="58"/>
      <c r="AA669" s="58"/>
      <c r="AB669" s="58"/>
      <c r="AC669" s="58"/>
      <c r="AD669" s="58"/>
    </row>
    <row r="670" spans="2:30" ht="18.75" hidden="1">
      <c r="B670" s="56"/>
      <c r="C670" s="58"/>
      <c r="D670" s="59"/>
      <c r="E670" s="56"/>
      <c r="F670" s="58"/>
      <c r="G670" s="59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126"/>
      <c r="T670" s="58"/>
      <c r="U670" s="126"/>
      <c r="V670" s="58"/>
      <c r="W670" s="58"/>
      <c r="X670" s="58"/>
      <c r="Y670" s="58"/>
      <c r="Z670" s="58"/>
      <c r="AA670" s="58"/>
      <c r="AB670" s="58"/>
      <c r="AC670" s="58"/>
      <c r="AD670" s="58"/>
    </row>
    <row r="671" spans="2:30" ht="18.75" hidden="1">
      <c r="B671" s="56"/>
      <c r="C671" s="58"/>
      <c r="D671" s="59"/>
      <c r="E671" s="56"/>
      <c r="F671" s="58"/>
      <c r="G671" s="59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126"/>
      <c r="T671" s="58"/>
      <c r="U671" s="126"/>
      <c r="V671" s="58"/>
      <c r="W671" s="58"/>
      <c r="X671" s="58"/>
      <c r="Y671" s="58"/>
      <c r="Z671" s="58"/>
      <c r="AA671" s="58"/>
      <c r="AB671" s="58"/>
      <c r="AC671" s="58"/>
      <c r="AD671" s="58"/>
    </row>
    <row r="672" spans="2:30" ht="18.75" hidden="1">
      <c r="B672" s="56"/>
      <c r="C672" s="58"/>
      <c r="D672" s="59"/>
      <c r="E672" s="56"/>
      <c r="F672" s="58"/>
      <c r="G672" s="59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126"/>
      <c r="T672" s="58"/>
      <c r="U672" s="126"/>
      <c r="V672" s="58"/>
      <c r="W672" s="58"/>
      <c r="X672" s="58"/>
      <c r="Y672" s="58"/>
      <c r="Z672" s="58"/>
      <c r="AA672" s="58"/>
      <c r="AB672" s="58"/>
      <c r="AC672" s="58"/>
      <c r="AD672" s="58"/>
    </row>
    <row r="673" spans="2:30" ht="18.75" hidden="1">
      <c r="B673" s="56"/>
      <c r="C673" s="58"/>
      <c r="D673" s="59"/>
      <c r="E673" s="56"/>
      <c r="F673" s="58"/>
      <c r="G673" s="59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126"/>
      <c r="T673" s="58"/>
      <c r="U673" s="126"/>
      <c r="V673" s="58"/>
      <c r="W673" s="58"/>
      <c r="X673" s="58"/>
      <c r="Y673" s="58"/>
      <c r="Z673" s="58"/>
      <c r="AA673" s="58"/>
      <c r="AB673" s="58"/>
      <c r="AC673" s="58"/>
      <c r="AD673" s="58"/>
    </row>
    <row r="674" spans="2:30" ht="18.75" hidden="1">
      <c r="B674" s="56"/>
      <c r="C674" s="58"/>
      <c r="D674" s="59"/>
      <c r="E674" s="56"/>
      <c r="F674" s="58"/>
      <c r="G674" s="59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126"/>
      <c r="T674" s="58"/>
      <c r="U674" s="126"/>
      <c r="V674" s="58"/>
      <c r="W674" s="58"/>
      <c r="X674" s="58"/>
      <c r="Y674" s="58"/>
      <c r="Z674" s="58"/>
      <c r="AA674" s="58"/>
      <c r="AB674" s="58"/>
      <c r="AC674" s="58"/>
      <c r="AD674" s="58"/>
    </row>
    <row r="675" spans="2:30" ht="18.75" hidden="1">
      <c r="B675" s="56"/>
      <c r="C675" s="58"/>
      <c r="D675" s="59"/>
      <c r="E675" s="56"/>
      <c r="F675" s="58"/>
      <c r="G675" s="59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126"/>
      <c r="T675" s="58"/>
      <c r="U675" s="126"/>
      <c r="V675" s="58"/>
      <c r="W675" s="58"/>
      <c r="X675" s="58"/>
      <c r="Y675" s="58"/>
      <c r="Z675" s="58"/>
      <c r="AA675" s="58"/>
      <c r="AB675" s="58"/>
      <c r="AC675" s="58"/>
      <c r="AD675" s="58"/>
    </row>
    <row r="676" spans="2:30" ht="18.75" hidden="1">
      <c r="B676" s="56"/>
      <c r="C676" s="58"/>
      <c r="D676" s="59"/>
      <c r="E676" s="56"/>
      <c r="F676" s="58"/>
      <c r="G676" s="59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126"/>
      <c r="T676" s="58"/>
      <c r="U676" s="126"/>
      <c r="V676" s="58"/>
      <c r="W676" s="58"/>
      <c r="X676" s="58"/>
      <c r="Y676" s="58"/>
      <c r="Z676" s="58"/>
      <c r="AA676" s="58"/>
      <c r="AB676" s="58"/>
      <c r="AC676" s="58"/>
      <c r="AD676" s="58"/>
    </row>
    <row r="677" spans="2:30" ht="18.75" hidden="1">
      <c r="B677" s="56"/>
      <c r="C677" s="58"/>
      <c r="D677" s="59"/>
      <c r="E677" s="56"/>
      <c r="F677" s="58"/>
      <c r="G677" s="59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126"/>
      <c r="T677" s="58"/>
      <c r="U677" s="126"/>
      <c r="V677" s="58"/>
      <c r="W677" s="58"/>
      <c r="X677" s="58"/>
      <c r="Y677" s="58"/>
      <c r="Z677" s="58"/>
      <c r="AA677" s="58"/>
      <c r="AB677" s="58"/>
      <c r="AC677" s="58"/>
      <c r="AD677" s="58"/>
    </row>
    <row r="678" spans="2:30" ht="18.75" hidden="1">
      <c r="B678" s="56"/>
      <c r="C678" s="58"/>
      <c r="D678" s="59"/>
      <c r="E678" s="56"/>
      <c r="F678" s="58"/>
      <c r="G678" s="59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126"/>
      <c r="T678" s="58"/>
      <c r="U678" s="126"/>
      <c r="V678" s="58"/>
      <c r="W678" s="58"/>
      <c r="X678" s="58"/>
      <c r="Y678" s="58"/>
      <c r="Z678" s="58"/>
      <c r="AA678" s="58"/>
      <c r="AB678" s="58"/>
      <c r="AC678" s="58"/>
      <c r="AD678" s="58"/>
    </row>
    <row r="679" spans="2:30" ht="18.75" hidden="1">
      <c r="B679" s="56"/>
      <c r="C679" s="58"/>
      <c r="D679" s="59"/>
      <c r="E679" s="56"/>
      <c r="F679" s="58"/>
      <c r="G679" s="59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126"/>
      <c r="T679" s="58"/>
      <c r="U679" s="126"/>
      <c r="V679" s="58"/>
      <c r="W679" s="58"/>
      <c r="X679" s="58"/>
      <c r="Y679" s="58"/>
      <c r="Z679" s="58"/>
      <c r="AA679" s="58"/>
      <c r="AB679" s="58"/>
      <c r="AC679" s="58"/>
      <c r="AD679" s="58"/>
    </row>
    <row r="680" spans="2:30" ht="18.75" hidden="1">
      <c r="B680" s="56"/>
      <c r="C680" s="58"/>
      <c r="D680" s="59"/>
      <c r="E680" s="56"/>
      <c r="F680" s="58"/>
      <c r="G680" s="59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126"/>
      <c r="T680" s="58"/>
      <c r="U680" s="126"/>
      <c r="V680" s="58"/>
      <c r="W680" s="58"/>
      <c r="X680" s="58"/>
      <c r="Y680" s="58"/>
      <c r="Z680" s="58"/>
      <c r="AA680" s="58"/>
      <c r="AB680" s="58"/>
      <c r="AC680" s="58"/>
      <c r="AD680" s="58"/>
    </row>
    <row r="681" spans="2:30" ht="18.75" hidden="1">
      <c r="B681" s="56"/>
      <c r="C681" s="58"/>
      <c r="D681" s="59"/>
      <c r="E681" s="56"/>
      <c r="F681" s="58"/>
      <c r="G681" s="59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126"/>
      <c r="T681" s="58"/>
      <c r="U681" s="126"/>
      <c r="V681" s="58"/>
      <c r="W681" s="58"/>
      <c r="X681" s="58"/>
      <c r="Y681" s="58"/>
      <c r="Z681" s="58"/>
      <c r="AA681" s="58"/>
      <c r="AB681" s="58"/>
      <c r="AC681" s="58"/>
      <c r="AD681" s="58"/>
    </row>
    <row r="682" spans="2:30" ht="18.75" hidden="1">
      <c r="B682" s="56"/>
      <c r="C682" s="58"/>
      <c r="D682" s="59"/>
      <c r="E682" s="56"/>
      <c r="F682" s="58"/>
      <c r="G682" s="59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126"/>
      <c r="T682" s="58"/>
      <c r="U682" s="126"/>
      <c r="V682" s="58"/>
      <c r="W682" s="58"/>
      <c r="X682" s="58"/>
      <c r="Y682" s="58"/>
      <c r="Z682" s="58"/>
      <c r="AA682" s="58"/>
      <c r="AB682" s="58"/>
      <c r="AC682" s="58"/>
      <c r="AD682" s="58"/>
    </row>
    <row r="683" spans="2:30" ht="18.75" hidden="1">
      <c r="B683" s="56"/>
      <c r="C683" s="58"/>
      <c r="D683" s="59"/>
      <c r="E683" s="56"/>
      <c r="F683" s="58"/>
      <c r="G683" s="59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126"/>
      <c r="T683" s="58"/>
      <c r="U683" s="126"/>
      <c r="V683" s="58"/>
      <c r="W683" s="58"/>
      <c r="X683" s="58"/>
      <c r="Y683" s="58"/>
      <c r="Z683" s="58"/>
      <c r="AA683" s="58"/>
      <c r="AB683" s="58"/>
      <c r="AC683" s="58"/>
      <c r="AD683" s="58"/>
    </row>
    <row r="684" spans="2:30" ht="18.75" hidden="1">
      <c r="B684" s="56"/>
      <c r="C684" s="58"/>
      <c r="D684" s="59"/>
      <c r="E684" s="56"/>
      <c r="F684" s="58"/>
      <c r="G684" s="59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126"/>
      <c r="T684" s="58"/>
      <c r="U684" s="126"/>
      <c r="V684" s="58"/>
      <c r="W684" s="58"/>
      <c r="X684" s="58"/>
      <c r="Y684" s="58"/>
      <c r="Z684" s="58"/>
      <c r="AA684" s="58"/>
      <c r="AB684" s="58"/>
      <c r="AC684" s="58"/>
      <c r="AD684" s="58"/>
    </row>
    <row r="685" spans="2:30" ht="18.75" hidden="1">
      <c r="B685" s="56"/>
      <c r="C685" s="58"/>
      <c r="D685" s="59"/>
      <c r="E685" s="56"/>
      <c r="F685" s="58"/>
      <c r="G685" s="59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126"/>
      <c r="T685" s="58"/>
      <c r="U685" s="126"/>
      <c r="V685" s="58"/>
      <c r="W685" s="58"/>
      <c r="X685" s="58"/>
      <c r="Y685" s="58"/>
      <c r="Z685" s="58"/>
      <c r="AA685" s="58"/>
      <c r="AB685" s="58"/>
      <c r="AC685" s="58"/>
      <c r="AD685" s="58"/>
    </row>
    <row r="686" spans="2:30" ht="18.75" hidden="1">
      <c r="B686" s="56"/>
      <c r="C686" s="58"/>
      <c r="D686" s="59"/>
      <c r="E686" s="56"/>
      <c r="F686" s="58"/>
      <c r="G686" s="59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126"/>
      <c r="T686" s="58"/>
      <c r="U686" s="126"/>
      <c r="V686" s="58"/>
      <c r="W686" s="58"/>
      <c r="X686" s="58"/>
      <c r="Y686" s="58"/>
      <c r="Z686" s="58"/>
      <c r="AA686" s="58"/>
      <c r="AB686" s="58"/>
      <c r="AC686" s="58"/>
      <c r="AD686" s="58"/>
    </row>
    <row r="687" spans="2:30" ht="18.75" hidden="1">
      <c r="B687" s="56"/>
      <c r="C687" s="58"/>
      <c r="D687" s="59"/>
      <c r="E687" s="56"/>
      <c r="F687" s="58"/>
      <c r="G687" s="59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126"/>
      <c r="T687" s="58"/>
      <c r="U687" s="126"/>
      <c r="V687" s="58"/>
      <c r="W687" s="58"/>
      <c r="X687" s="58"/>
      <c r="Y687" s="58"/>
      <c r="Z687" s="58"/>
      <c r="AA687" s="58"/>
      <c r="AB687" s="58"/>
      <c r="AC687" s="58"/>
      <c r="AD687" s="58"/>
    </row>
    <row r="688" spans="2:30" ht="18.75" hidden="1">
      <c r="B688" s="56"/>
      <c r="C688" s="58"/>
      <c r="D688" s="59"/>
      <c r="E688" s="56"/>
      <c r="F688" s="58"/>
      <c r="G688" s="59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126"/>
      <c r="T688" s="58"/>
      <c r="U688" s="126"/>
      <c r="V688" s="58"/>
      <c r="W688" s="58"/>
      <c r="X688" s="58"/>
      <c r="Y688" s="58"/>
      <c r="Z688" s="58"/>
      <c r="AA688" s="58"/>
      <c r="AB688" s="58"/>
      <c r="AC688" s="58"/>
      <c r="AD688" s="58"/>
    </row>
    <row r="689" spans="2:30" ht="18.75" hidden="1">
      <c r="B689" s="56"/>
      <c r="C689" s="58"/>
      <c r="D689" s="59"/>
      <c r="E689" s="56"/>
      <c r="F689" s="58"/>
      <c r="G689" s="59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126"/>
      <c r="T689" s="58"/>
      <c r="U689" s="126"/>
      <c r="V689" s="58"/>
      <c r="W689" s="58"/>
      <c r="X689" s="58"/>
      <c r="Y689" s="58"/>
      <c r="Z689" s="58"/>
      <c r="AA689" s="58"/>
      <c r="AB689" s="58"/>
      <c r="AC689" s="58"/>
      <c r="AD689" s="58"/>
    </row>
    <row r="690" spans="2:30" ht="18.75" hidden="1">
      <c r="B690" s="56"/>
      <c r="C690" s="58"/>
      <c r="D690" s="59"/>
      <c r="E690" s="56"/>
      <c r="F690" s="58"/>
      <c r="G690" s="59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126"/>
      <c r="T690" s="58"/>
      <c r="U690" s="126"/>
      <c r="V690" s="58"/>
      <c r="W690" s="58"/>
      <c r="X690" s="58"/>
      <c r="Y690" s="58"/>
      <c r="Z690" s="58"/>
      <c r="AA690" s="58"/>
      <c r="AB690" s="58"/>
      <c r="AC690" s="58"/>
      <c r="AD690" s="58"/>
    </row>
    <row r="691" spans="2:30" ht="18.75" hidden="1">
      <c r="B691" s="56"/>
      <c r="C691" s="58"/>
      <c r="D691" s="59"/>
      <c r="E691" s="56"/>
      <c r="F691" s="58"/>
      <c r="G691" s="59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126"/>
      <c r="T691" s="58"/>
      <c r="U691" s="126"/>
      <c r="V691" s="58"/>
      <c r="W691" s="58"/>
      <c r="X691" s="58"/>
      <c r="Y691" s="58"/>
      <c r="Z691" s="58"/>
      <c r="AA691" s="58"/>
      <c r="AB691" s="58"/>
      <c r="AC691" s="58"/>
      <c r="AD691" s="58"/>
    </row>
    <row r="692" spans="2:30" ht="18.75" hidden="1">
      <c r="B692" s="56"/>
      <c r="C692" s="58"/>
      <c r="D692" s="59"/>
      <c r="E692" s="56"/>
      <c r="F692" s="58"/>
      <c r="G692" s="59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126"/>
      <c r="T692" s="58"/>
      <c r="U692" s="126"/>
      <c r="V692" s="58"/>
      <c r="W692" s="58"/>
      <c r="X692" s="58"/>
      <c r="Y692" s="58"/>
      <c r="Z692" s="58"/>
      <c r="AA692" s="58"/>
      <c r="AB692" s="58"/>
      <c r="AC692" s="58"/>
      <c r="AD692" s="58"/>
    </row>
    <row r="693" spans="2:30" ht="18.75" hidden="1">
      <c r="B693" s="56"/>
      <c r="C693" s="58"/>
      <c r="D693" s="59"/>
      <c r="E693" s="56"/>
      <c r="F693" s="58"/>
      <c r="G693" s="59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126"/>
      <c r="T693" s="58"/>
      <c r="U693" s="126"/>
      <c r="V693" s="58"/>
      <c r="W693" s="58"/>
      <c r="X693" s="58"/>
      <c r="Y693" s="58"/>
      <c r="Z693" s="58"/>
      <c r="AA693" s="58"/>
      <c r="AB693" s="58"/>
      <c r="AC693" s="58"/>
      <c r="AD693" s="58"/>
    </row>
    <row r="694" spans="2:30" ht="18.75" hidden="1">
      <c r="B694" s="56"/>
      <c r="C694" s="58"/>
      <c r="D694" s="59"/>
      <c r="E694" s="56"/>
      <c r="F694" s="58"/>
      <c r="G694" s="59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126"/>
      <c r="T694" s="58"/>
      <c r="U694" s="126"/>
      <c r="V694" s="58"/>
      <c r="W694" s="58"/>
      <c r="X694" s="58"/>
      <c r="Y694" s="58"/>
      <c r="Z694" s="58"/>
      <c r="AA694" s="58"/>
      <c r="AB694" s="58"/>
      <c r="AC694" s="58"/>
      <c r="AD694" s="58"/>
    </row>
    <row r="695" spans="2:30" ht="18.75" hidden="1">
      <c r="B695" s="56"/>
      <c r="C695" s="58"/>
      <c r="D695" s="59"/>
      <c r="E695" s="56"/>
      <c r="F695" s="58"/>
      <c r="G695" s="59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126"/>
      <c r="T695" s="58"/>
      <c r="U695" s="126"/>
      <c r="V695" s="58"/>
      <c r="W695" s="58"/>
      <c r="X695" s="58"/>
      <c r="Y695" s="58"/>
      <c r="Z695" s="58"/>
      <c r="AA695" s="58"/>
      <c r="AB695" s="58"/>
      <c r="AC695" s="58"/>
      <c r="AD695" s="58"/>
    </row>
    <row r="696" spans="2:30" ht="18.75" hidden="1">
      <c r="B696" s="56"/>
      <c r="C696" s="58"/>
      <c r="D696" s="59"/>
      <c r="E696" s="56"/>
      <c r="F696" s="58"/>
      <c r="G696" s="59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126"/>
      <c r="T696" s="58"/>
      <c r="U696" s="126"/>
      <c r="V696" s="58"/>
      <c r="W696" s="58"/>
      <c r="X696" s="58"/>
      <c r="Y696" s="58"/>
      <c r="Z696" s="58"/>
      <c r="AA696" s="58"/>
      <c r="AB696" s="58"/>
      <c r="AC696" s="58"/>
      <c r="AD696" s="58"/>
    </row>
    <row r="697" spans="2:30" ht="18.75" hidden="1">
      <c r="B697" s="56"/>
      <c r="C697" s="58"/>
      <c r="D697" s="59"/>
      <c r="E697" s="56"/>
      <c r="F697" s="58"/>
      <c r="G697" s="59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126"/>
      <c r="T697" s="58"/>
      <c r="U697" s="126"/>
      <c r="V697" s="58"/>
      <c r="W697" s="58"/>
      <c r="X697" s="58"/>
      <c r="Y697" s="58"/>
      <c r="Z697" s="58"/>
      <c r="AA697" s="58"/>
      <c r="AB697" s="58"/>
      <c r="AC697" s="58"/>
      <c r="AD697" s="58"/>
    </row>
    <row r="698" spans="2:30" ht="18.75" hidden="1">
      <c r="B698" s="56"/>
      <c r="C698" s="58"/>
      <c r="D698" s="59"/>
      <c r="E698" s="56"/>
      <c r="F698" s="58"/>
      <c r="G698" s="59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126"/>
      <c r="T698" s="58"/>
      <c r="U698" s="126"/>
      <c r="V698" s="58"/>
      <c r="W698" s="58"/>
      <c r="X698" s="58"/>
      <c r="Y698" s="58"/>
      <c r="Z698" s="58"/>
      <c r="AA698" s="58"/>
      <c r="AB698" s="58"/>
      <c r="AC698" s="58"/>
      <c r="AD698" s="58"/>
    </row>
    <row r="699" spans="2:30" ht="18.75" hidden="1">
      <c r="B699" s="56"/>
      <c r="C699" s="58"/>
      <c r="D699" s="59"/>
      <c r="E699" s="56"/>
      <c r="F699" s="58"/>
      <c r="G699" s="59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126"/>
      <c r="T699" s="58"/>
      <c r="U699" s="126"/>
      <c r="V699" s="58"/>
      <c r="W699" s="58"/>
      <c r="X699" s="58"/>
      <c r="Y699" s="58"/>
      <c r="Z699" s="58"/>
      <c r="AA699" s="58"/>
      <c r="AB699" s="58"/>
      <c r="AC699" s="58"/>
      <c r="AD699" s="58"/>
    </row>
    <row r="700" spans="2:30" ht="18.75" hidden="1">
      <c r="B700" s="56"/>
      <c r="C700" s="58"/>
      <c r="D700" s="59"/>
      <c r="E700" s="56"/>
      <c r="F700" s="58"/>
      <c r="G700" s="59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126"/>
      <c r="T700" s="58"/>
      <c r="U700" s="126"/>
      <c r="V700" s="58"/>
      <c r="W700" s="58"/>
      <c r="X700" s="58"/>
      <c r="Y700" s="58"/>
      <c r="Z700" s="58"/>
      <c r="AA700" s="58"/>
      <c r="AB700" s="58"/>
      <c r="AC700" s="58"/>
      <c r="AD700" s="58"/>
    </row>
    <row r="701" spans="2:30" ht="18.75" hidden="1">
      <c r="B701" s="56"/>
      <c r="C701" s="58"/>
      <c r="D701" s="59"/>
      <c r="E701" s="56"/>
      <c r="F701" s="58"/>
      <c r="G701" s="59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126"/>
      <c r="T701" s="58"/>
      <c r="U701" s="126"/>
      <c r="V701" s="58"/>
      <c r="W701" s="58"/>
      <c r="X701" s="58"/>
      <c r="Y701" s="58"/>
      <c r="Z701" s="58"/>
      <c r="AA701" s="58"/>
      <c r="AB701" s="58"/>
      <c r="AC701" s="58"/>
      <c r="AD701" s="58"/>
    </row>
    <row r="702" spans="2:30" ht="18.75" hidden="1">
      <c r="B702" s="56"/>
      <c r="C702" s="58"/>
      <c r="D702" s="59"/>
      <c r="E702" s="56"/>
      <c r="F702" s="58"/>
      <c r="G702" s="59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126"/>
      <c r="T702" s="58"/>
      <c r="U702" s="126"/>
      <c r="V702" s="58"/>
      <c r="W702" s="58"/>
      <c r="X702" s="58"/>
      <c r="Y702" s="58"/>
      <c r="Z702" s="58"/>
      <c r="AA702" s="58"/>
      <c r="AB702" s="58"/>
      <c r="AC702" s="58"/>
      <c r="AD702" s="58"/>
    </row>
    <row r="703" spans="2:30" ht="18.75" hidden="1">
      <c r="B703" s="56"/>
      <c r="C703" s="58"/>
      <c r="D703" s="59"/>
      <c r="E703" s="56"/>
      <c r="F703" s="58"/>
      <c r="G703" s="59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126"/>
      <c r="T703" s="58"/>
      <c r="U703" s="126"/>
      <c r="V703" s="58"/>
      <c r="W703" s="58"/>
      <c r="X703" s="58"/>
      <c r="Y703" s="58"/>
      <c r="Z703" s="58"/>
      <c r="AA703" s="58"/>
      <c r="AB703" s="58"/>
      <c r="AC703" s="58"/>
      <c r="AD703" s="58"/>
    </row>
    <row r="704" spans="2:30" ht="18.75" hidden="1">
      <c r="B704" s="56"/>
      <c r="C704" s="58"/>
      <c r="D704" s="59"/>
      <c r="E704" s="56"/>
      <c r="F704" s="58"/>
      <c r="G704" s="59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126"/>
      <c r="T704" s="58"/>
      <c r="U704" s="126"/>
      <c r="V704" s="58"/>
      <c r="W704" s="58"/>
      <c r="X704" s="58"/>
      <c r="Y704" s="58"/>
      <c r="Z704" s="58"/>
      <c r="AA704" s="58"/>
      <c r="AB704" s="58"/>
      <c r="AC704" s="58"/>
      <c r="AD704" s="58"/>
    </row>
    <row r="705" spans="2:30" ht="18.75" hidden="1">
      <c r="B705" s="56"/>
      <c r="C705" s="58"/>
      <c r="D705" s="59"/>
      <c r="E705" s="56"/>
      <c r="F705" s="58"/>
      <c r="G705" s="59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126"/>
      <c r="T705" s="58"/>
      <c r="U705" s="126"/>
      <c r="V705" s="58"/>
      <c r="W705" s="58"/>
      <c r="X705" s="58"/>
      <c r="Y705" s="58"/>
      <c r="Z705" s="58"/>
      <c r="AA705" s="58"/>
      <c r="AB705" s="58"/>
      <c r="AC705" s="58"/>
      <c r="AD705" s="58"/>
    </row>
    <row r="706" spans="2:30" ht="18.75" hidden="1">
      <c r="B706" s="56"/>
      <c r="C706" s="58"/>
      <c r="D706" s="59"/>
      <c r="E706" s="56"/>
      <c r="F706" s="58"/>
      <c r="G706" s="59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126"/>
      <c r="T706" s="58"/>
      <c r="U706" s="126"/>
      <c r="V706" s="58"/>
      <c r="W706" s="58"/>
      <c r="X706" s="58"/>
      <c r="Y706" s="58"/>
      <c r="Z706" s="58"/>
      <c r="AA706" s="58"/>
      <c r="AB706" s="58"/>
      <c r="AC706" s="58"/>
      <c r="AD706" s="58"/>
    </row>
    <row r="707" spans="2:30" ht="18.75" hidden="1">
      <c r="B707" s="56"/>
      <c r="C707" s="58"/>
      <c r="D707" s="59"/>
      <c r="E707" s="56"/>
      <c r="F707" s="58"/>
      <c r="G707" s="59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126"/>
      <c r="T707" s="58"/>
      <c r="U707" s="126"/>
      <c r="V707" s="58"/>
      <c r="W707" s="58"/>
      <c r="X707" s="58"/>
      <c r="Y707" s="58"/>
      <c r="Z707" s="58"/>
      <c r="AA707" s="58"/>
      <c r="AB707" s="58"/>
      <c r="AC707" s="58"/>
      <c r="AD707" s="58"/>
    </row>
    <row r="708" spans="2:30" ht="18.75" hidden="1">
      <c r="B708" s="56"/>
      <c r="C708" s="58"/>
      <c r="D708" s="59"/>
      <c r="E708" s="56"/>
      <c r="F708" s="58"/>
      <c r="G708" s="59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126"/>
      <c r="T708" s="58"/>
      <c r="U708" s="126"/>
      <c r="V708" s="58"/>
      <c r="W708" s="58"/>
      <c r="X708" s="58"/>
      <c r="Y708" s="58"/>
      <c r="Z708" s="58"/>
      <c r="AA708" s="58"/>
      <c r="AB708" s="58"/>
      <c r="AC708" s="58"/>
      <c r="AD708" s="58"/>
    </row>
    <row r="709" spans="2:30" ht="18.75" hidden="1">
      <c r="B709" s="56"/>
      <c r="C709" s="58"/>
      <c r="D709" s="59"/>
      <c r="E709" s="56"/>
      <c r="F709" s="58"/>
      <c r="G709" s="59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126"/>
      <c r="T709" s="58"/>
      <c r="U709" s="126"/>
      <c r="V709" s="58"/>
      <c r="W709" s="58"/>
      <c r="X709" s="58"/>
      <c r="Y709" s="58"/>
      <c r="Z709" s="58"/>
      <c r="AA709" s="58"/>
      <c r="AB709" s="58"/>
      <c r="AC709" s="58"/>
      <c r="AD709" s="58"/>
    </row>
    <row r="710" spans="2:30" ht="18.75" hidden="1">
      <c r="B710" s="56"/>
      <c r="C710" s="58"/>
      <c r="D710" s="59"/>
      <c r="E710" s="56"/>
      <c r="F710" s="58"/>
      <c r="G710" s="59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126"/>
      <c r="T710" s="58"/>
      <c r="U710" s="126"/>
      <c r="V710" s="58"/>
      <c r="W710" s="58"/>
      <c r="X710" s="58"/>
      <c r="Y710" s="58"/>
      <c r="Z710" s="58"/>
      <c r="AA710" s="58"/>
      <c r="AB710" s="58"/>
      <c r="AC710" s="58"/>
      <c r="AD710" s="58"/>
    </row>
    <row r="711" spans="2:30" ht="18.75" hidden="1">
      <c r="B711" s="56"/>
      <c r="C711" s="58"/>
      <c r="D711" s="59"/>
      <c r="E711" s="56"/>
      <c r="F711" s="58"/>
      <c r="G711" s="59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126"/>
      <c r="T711" s="58"/>
      <c r="U711" s="126"/>
      <c r="V711" s="58"/>
      <c r="W711" s="58"/>
      <c r="X711" s="58"/>
      <c r="Y711" s="58"/>
      <c r="Z711" s="58"/>
      <c r="AA711" s="58"/>
      <c r="AB711" s="58"/>
      <c r="AC711" s="58"/>
      <c r="AD711" s="58"/>
    </row>
    <row r="712" spans="2:30" ht="18.75" hidden="1">
      <c r="B712" s="56"/>
      <c r="C712" s="58"/>
      <c r="D712" s="59"/>
      <c r="E712" s="56"/>
      <c r="F712" s="58"/>
      <c r="G712" s="59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126"/>
      <c r="T712" s="58"/>
      <c r="U712" s="126"/>
      <c r="V712" s="58"/>
      <c r="W712" s="58"/>
      <c r="X712" s="58"/>
      <c r="Y712" s="58"/>
      <c r="Z712" s="58"/>
      <c r="AA712" s="58"/>
      <c r="AB712" s="58"/>
      <c r="AC712" s="58"/>
      <c r="AD712" s="58"/>
    </row>
    <row r="713" spans="2:30" ht="18.75" hidden="1">
      <c r="B713" s="56"/>
      <c r="C713" s="58"/>
      <c r="D713" s="59"/>
      <c r="E713" s="56"/>
      <c r="F713" s="58"/>
      <c r="G713" s="59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126"/>
      <c r="T713" s="58"/>
      <c r="U713" s="126"/>
      <c r="V713" s="58"/>
      <c r="W713" s="58"/>
      <c r="X713" s="58"/>
      <c r="Y713" s="58"/>
      <c r="Z713" s="58"/>
      <c r="AA713" s="58"/>
      <c r="AB713" s="58"/>
      <c r="AC713" s="58"/>
      <c r="AD713" s="58"/>
    </row>
    <row r="714" spans="2:30" ht="18.75" hidden="1">
      <c r="B714" s="56"/>
      <c r="C714" s="58"/>
      <c r="D714" s="59"/>
      <c r="E714" s="56"/>
      <c r="F714" s="58"/>
      <c r="G714" s="59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126"/>
      <c r="T714" s="58"/>
      <c r="U714" s="126"/>
      <c r="V714" s="58"/>
      <c r="W714" s="58"/>
      <c r="X714" s="58"/>
      <c r="Y714" s="58"/>
      <c r="Z714" s="58"/>
      <c r="AA714" s="58"/>
      <c r="AB714" s="58"/>
      <c r="AC714" s="58"/>
      <c r="AD714" s="58"/>
    </row>
    <row r="715" spans="2:30" ht="18.75" hidden="1">
      <c r="B715" s="56"/>
      <c r="C715" s="58"/>
      <c r="D715" s="59"/>
      <c r="E715" s="56"/>
      <c r="F715" s="58"/>
      <c r="G715" s="59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126"/>
      <c r="T715" s="58"/>
      <c r="U715" s="126"/>
      <c r="V715" s="58"/>
      <c r="W715" s="58"/>
      <c r="X715" s="58"/>
      <c r="Y715" s="58"/>
      <c r="Z715" s="58"/>
      <c r="AA715" s="58"/>
      <c r="AB715" s="58"/>
      <c r="AC715" s="58"/>
      <c r="AD715" s="58"/>
    </row>
    <row r="716" spans="2:30" ht="18.75" hidden="1">
      <c r="B716" s="56"/>
      <c r="C716" s="58"/>
      <c r="D716" s="59"/>
      <c r="E716" s="56"/>
      <c r="F716" s="58"/>
      <c r="G716" s="59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126"/>
      <c r="T716" s="58"/>
      <c r="U716" s="126"/>
      <c r="V716" s="58"/>
      <c r="W716" s="58"/>
      <c r="X716" s="58"/>
      <c r="Y716" s="58"/>
      <c r="Z716" s="58"/>
      <c r="AA716" s="58"/>
      <c r="AB716" s="58"/>
      <c r="AC716" s="58"/>
      <c r="AD716" s="58"/>
    </row>
    <row r="717" spans="2:30" ht="18.75" hidden="1">
      <c r="B717" s="56"/>
      <c r="C717" s="58"/>
      <c r="D717" s="59"/>
      <c r="E717" s="56"/>
      <c r="F717" s="58"/>
      <c r="G717" s="59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126"/>
      <c r="T717" s="58"/>
      <c r="U717" s="126"/>
      <c r="V717" s="58"/>
      <c r="W717" s="58"/>
      <c r="X717" s="58"/>
      <c r="Y717" s="58"/>
      <c r="Z717" s="58"/>
      <c r="AA717" s="58"/>
      <c r="AB717" s="58"/>
      <c r="AC717" s="58"/>
      <c r="AD717" s="58"/>
    </row>
    <row r="718" spans="2:30" ht="18.75" hidden="1">
      <c r="B718" s="56"/>
      <c r="C718" s="58"/>
      <c r="D718" s="59"/>
      <c r="E718" s="56"/>
      <c r="F718" s="58"/>
      <c r="G718" s="59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126"/>
      <c r="T718" s="58"/>
      <c r="U718" s="126"/>
      <c r="V718" s="58"/>
      <c r="W718" s="58"/>
      <c r="X718" s="58"/>
      <c r="Y718" s="58"/>
      <c r="Z718" s="58"/>
      <c r="AA718" s="58"/>
      <c r="AB718" s="58"/>
      <c r="AC718" s="58"/>
      <c r="AD718" s="58"/>
    </row>
    <row r="719" spans="2:30" ht="18.75" hidden="1">
      <c r="B719" s="56"/>
      <c r="C719" s="58"/>
      <c r="D719" s="59"/>
      <c r="E719" s="56"/>
      <c r="F719" s="58"/>
      <c r="G719" s="59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126"/>
      <c r="T719" s="58"/>
      <c r="U719" s="126"/>
      <c r="V719" s="58"/>
      <c r="W719" s="58"/>
      <c r="X719" s="58"/>
      <c r="Y719" s="58"/>
      <c r="Z719" s="58"/>
      <c r="AA719" s="58"/>
      <c r="AB719" s="58"/>
      <c r="AC719" s="58"/>
      <c r="AD719" s="58"/>
    </row>
    <row r="720" spans="2:30" ht="18.75" hidden="1">
      <c r="B720" s="56"/>
      <c r="C720" s="58"/>
      <c r="D720" s="59"/>
      <c r="E720" s="56"/>
      <c r="F720" s="58"/>
      <c r="G720" s="59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126"/>
      <c r="T720" s="58"/>
      <c r="U720" s="126"/>
      <c r="V720" s="58"/>
      <c r="W720" s="58"/>
      <c r="X720" s="58"/>
      <c r="Y720" s="58"/>
      <c r="Z720" s="58"/>
      <c r="AA720" s="58"/>
      <c r="AB720" s="58"/>
      <c r="AC720" s="58"/>
      <c r="AD720" s="58"/>
    </row>
    <row r="721" spans="2:30" ht="18.75" hidden="1">
      <c r="B721" s="56"/>
      <c r="C721" s="58"/>
      <c r="D721" s="59"/>
      <c r="E721" s="56"/>
      <c r="F721" s="58"/>
      <c r="G721" s="59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126"/>
      <c r="T721" s="58"/>
      <c r="U721" s="126"/>
      <c r="V721" s="58"/>
      <c r="W721" s="58"/>
      <c r="X721" s="58"/>
      <c r="Y721" s="58"/>
      <c r="Z721" s="58"/>
      <c r="AA721" s="58"/>
      <c r="AB721" s="58"/>
      <c r="AC721" s="58"/>
      <c r="AD721" s="58"/>
    </row>
    <row r="722" spans="2:30" ht="18.75" hidden="1">
      <c r="B722" s="56"/>
      <c r="C722" s="58"/>
      <c r="D722" s="59"/>
      <c r="E722" s="56"/>
      <c r="F722" s="58"/>
      <c r="G722" s="59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126"/>
      <c r="T722" s="58"/>
      <c r="U722" s="126"/>
      <c r="V722" s="58"/>
      <c r="W722" s="58"/>
      <c r="X722" s="58"/>
      <c r="Y722" s="58"/>
      <c r="Z722" s="58"/>
      <c r="AA722" s="58"/>
      <c r="AB722" s="58"/>
      <c r="AC722" s="58"/>
      <c r="AD722" s="58"/>
    </row>
    <row r="723" spans="2:30" ht="18.75" hidden="1">
      <c r="B723" s="56"/>
      <c r="C723" s="58"/>
      <c r="D723" s="59"/>
      <c r="E723" s="56"/>
      <c r="F723" s="58"/>
      <c r="G723" s="59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126"/>
      <c r="T723" s="58"/>
      <c r="U723" s="126"/>
      <c r="V723" s="58"/>
      <c r="W723" s="58"/>
      <c r="X723" s="58"/>
      <c r="Y723" s="58"/>
      <c r="Z723" s="58"/>
      <c r="AA723" s="58"/>
      <c r="AB723" s="58"/>
      <c r="AC723" s="58"/>
      <c r="AD723" s="58"/>
    </row>
    <row r="724" spans="2:30" ht="18.75" hidden="1">
      <c r="B724" s="56"/>
      <c r="C724" s="58"/>
      <c r="D724" s="59"/>
      <c r="E724" s="56"/>
      <c r="F724" s="58"/>
      <c r="G724" s="59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126"/>
      <c r="T724" s="58"/>
      <c r="U724" s="126"/>
      <c r="V724" s="58"/>
      <c r="W724" s="58"/>
      <c r="X724" s="58"/>
      <c r="Y724" s="58"/>
      <c r="Z724" s="58"/>
      <c r="AA724" s="58"/>
      <c r="AB724" s="58"/>
      <c r="AC724" s="58"/>
      <c r="AD724" s="58"/>
    </row>
    <row r="725" spans="2:30" ht="18.75" hidden="1">
      <c r="B725" s="56"/>
      <c r="C725" s="58"/>
      <c r="D725" s="59"/>
      <c r="E725" s="56"/>
      <c r="F725" s="58"/>
      <c r="G725" s="59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126"/>
      <c r="T725" s="58"/>
      <c r="U725" s="126"/>
      <c r="V725" s="58"/>
      <c r="W725" s="58"/>
      <c r="X725" s="58"/>
      <c r="Y725" s="58"/>
      <c r="Z725" s="58"/>
      <c r="AA725" s="58"/>
      <c r="AB725" s="58"/>
      <c r="AC725" s="58"/>
      <c r="AD725" s="58"/>
    </row>
    <row r="726" spans="2:30" ht="18.75" hidden="1">
      <c r="B726" s="56"/>
      <c r="C726" s="58"/>
      <c r="D726" s="59"/>
      <c r="E726" s="56"/>
      <c r="F726" s="58"/>
      <c r="G726" s="59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126"/>
      <c r="T726" s="58"/>
      <c r="U726" s="126"/>
      <c r="V726" s="58"/>
      <c r="W726" s="58"/>
      <c r="X726" s="58"/>
      <c r="Y726" s="58"/>
      <c r="Z726" s="58"/>
      <c r="AA726" s="58"/>
      <c r="AB726" s="58"/>
      <c r="AC726" s="58"/>
      <c r="AD726" s="58"/>
    </row>
    <row r="727" spans="2:30" ht="18.75" hidden="1">
      <c r="B727" s="56"/>
      <c r="C727" s="58"/>
      <c r="D727" s="59"/>
      <c r="E727" s="56"/>
      <c r="F727" s="58"/>
      <c r="G727" s="59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126"/>
      <c r="T727" s="58"/>
      <c r="U727" s="126"/>
      <c r="V727" s="58"/>
      <c r="W727" s="58"/>
      <c r="X727" s="58"/>
      <c r="Y727" s="58"/>
      <c r="Z727" s="58"/>
      <c r="AA727" s="58"/>
      <c r="AB727" s="58"/>
      <c r="AC727" s="58"/>
      <c r="AD727" s="58"/>
    </row>
    <row r="728" spans="2:30" ht="18.75" hidden="1">
      <c r="B728" s="56"/>
      <c r="C728" s="58"/>
      <c r="D728" s="59"/>
      <c r="E728" s="56"/>
      <c r="F728" s="58"/>
      <c r="G728" s="59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126"/>
      <c r="T728" s="58"/>
      <c r="U728" s="126"/>
      <c r="V728" s="58"/>
      <c r="W728" s="58"/>
      <c r="X728" s="58"/>
      <c r="Y728" s="58"/>
      <c r="Z728" s="58"/>
      <c r="AA728" s="58"/>
      <c r="AB728" s="58"/>
      <c r="AC728" s="58"/>
      <c r="AD728" s="58"/>
    </row>
    <row r="729" spans="2:30" ht="18.75" hidden="1">
      <c r="B729" s="56"/>
      <c r="C729" s="58"/>
      <c r="D729" s="59"/>
      <c r="E729" s="56"/>
      <c r="F729" s="58"/>
      <c r="G729" s="59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126"/>
      <c r="T729" s="58"/>
      <c r="U729" s="126"/>
      <c r="V729" s="58"/>
      <c r="W729" s="58"/>
      <c r="X729" s="58"/>
      <c r="Y729" s="58"/>
      <c r="Z729" s="58"/>
      <c r="AA729" s="58"/>
      <c r="AB729" s="58"/>
      <c r="AC729" s="58"/>
      <c r="AD729" s="58"/>
    </row>
    <row r="730" spans="2:30" ht="18.75" hidden="1">
      <c r="B730" s="56"/>
      <c r="C730" s="58"/>
      <c r="D730" s="59"/>
      <c r="E730" s="56"/>
      <c r="F730" s="58"/>
      <c r="G730" s="59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126"/>
      <c r="T730" s="58"/>
      <c r="U730" s="126"/>
      <c r="V730" s="58"/>
      <c r="W730" s="58"/>
      <c r="X730" s="58"/>
      <c r="Y730" s="58"/>
      <c r="Z730" s="58"/>
      <c r="AA730" s="58"/>
      <c r="AB730" s="58"/>
      <c r="AC730" s="58"/>
      <c r="AD730" s="58"/>
    </row>
    <row r="731" spans="2:30" ht="18.75" hidden="1">
      <c r="B731" s="56"/>
      <c r="C731" s="58"/>
      <c r="D731" s="59"/>
      <c r="E731" s="56"/>
      <c r="F731" s="58"/>
      <c r="G731" s="59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126"/>
      <c r="T731" s="58"/>
      <c r="U731" s="126"/>
      <c r="V731" s="58"/>
      <c r="W731" s="58"/>
      <c r="X731" s="58"/>
      <c r="Y731" s="58"/>
      <c r="Z731" s="58"/>
      <c r="AA731" s="58"/>
      <c r="AB731" s="58"/>
      <c r="AC731" s="58"/>
      <c r="AD731" s="58"/>
    </row>
    <row r="732" spans="2:30" ht="18.75" hidden="1">
      <c r="B732" s="56"/>
      <c r="C732" s="58"/>
      <c r="D732" s="59"/>
      <c r="E732" s="56"/>
      <c r="F732" s="58"/>
      <c r="G732" s="59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126"/>
      <c r="T732" s="58"/>
      <c r="U732" s="126"/>
      <c r="V732" s="58"/>
      <c r="W732" s="58"/>
      <c r="X732" s="58"/>
      <c r="Y732" s="58"/>
      <c r="Z732" s="58"/>
      <c r="AA732" s="58"/>
      <c r="AB732" s="58"/>
      <c r="AC732" s="58"/>
      <c r="AD732" s="58"/>
    </row>
    <row r="733" spans="2:30" ht="18.75" hidden="1">
      <c r="B733" s="56"/>
      <c r="C733" s="58"/>
      <c r="D733" s="59"/>
      <c r="E733" s="56"/>
      <c r="F733" s="58"/>
      <c r="G733" s="59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126"/>
      <c r="T733" s="58"/>
      <c r="U733" s="126"/>
      <c r="V733" s="58"/>
      <c r="W733" s="58"/>
      <c r="X733" s="58"/>
      <c r="Y733" s="58"/>
      <c r="Z733" s="58"/>
      <c r="AA733" s="58"/>
      <c r="AB733" s="58"/>
      <c r="AC733" s="58"/>
      <c r="AD733" s="58"/>
    </row>
    <row r="734" spans="2:30" ht="18.75" hidden="1">
      <c r="B734" s="56"/>
      <c r="C734" s="58"/>
      <c r="D734" s="59"/>
      <c r="E734" s="56"/>
      <c r="F734" s="58"/>
      <c r="G734" s="59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126"/>
      <c r="T734" s="58"/>
      <c r="U734" s="126"/>
      <c r="V734" s="58"/>
      <c r="W734" s="58"/>
      <c r="X734" s="58"/>
      <c r="Y734" s="58"/>
      <c r="Z734" s="58"/>
      <c r="AA734" s="58"/>
      <c r="AB734" s="58"/>
      <c r="AC734" s="58"/>
      <c r="AD734" s="58"/>
    </row>
    <row r="735" spans="2:30" ht="18.75" hidden="1">
      <c r="B735" s="56"/>
      <c r="C735" s="58"/>
      <c r="D735" s="59"/>
      <c r="E735" s="56"/>
      <c r="F735" s="58"/>
      <c r="G735" s="59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126"/>
      <c r="T735" s="58"/>
      <c r="U735" s="126"/>
      <c r="V735" s="58"/>
      <c r="W735" s="58"/>
      <c r="X735" s="58"/>
      <c r="Y735" s="58"/>
      <c r="Z735" s="58"/>
      <c r="AA735" s="58"/>
      <c r="AB735" s="58"/>
      <c r="AC735" s="58"/>
      <c r="AD735" s="58"/>
    </row>
    <row r="736" spans="2:30" ht="18.75" hidden="1">
      <c r="B736" s="56"/>
      <c r="C736" s="58"/>
      <c r="D736" s="59"/>
      <c r="E736" s="56"/>
      <c r="F736" s="58"/>
      <c r="G736" s="59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126"/>
      <c r="T736" s="58"/>
      <c r="U736" s="126"/>
      <c r="V736" s="58"/>
      <c r="W736" s="58"/>
      <c r="X736" s="58"/>
      <c r="Y736" s="58"/>
      <c r="Z736" s="58"/>
      <c r="AA736" s="58"/>
      <c r="AB736" s="58"/>
      <c r="AC736" s="58"/>
      <c r="AD736" s="58"/>
    </row>
    <row r="737" spans="2:30" ht="18.75" hidden="1">
      <c r="B737" s="56"/>
      <c r="C737" s="58"/>
      <c r="D737" s="59"/>
      <c r="E737" s="56"/>
      <c r="F737" s="58"/>
      <c r="G737" s="59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126"/>
      <c r="T737" s="58"/>
      <c r="U737" s="126"/>
      <c r="V737" s="58"/>
      <c r="W737" s="58"/>
      <c r="X737" s="58"/>
      <c r="Y737" s="58"/>
      <c r="Z737" s="58"/>
      <c r="AA737" s="58"/>
      <c r="AB737" s="58"/>
      <c r="AC737" s="58"/>
      <c r="AD737" s="58"/>
    </row>
    <row r="738" spans="2:30" ht="18.75" hidden="1">
      <c r="B738" s="56"/>
      <c r="C738" s="58"/>
      <c r="D738" s="59"/>
      <c r="E738" s="56"/>
      <c r="F738" s="58"/>
      <c r="G738" s="59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126"/>
      <c r="T738" s="58"/>
      <c r="U738" s="126"/>
      <c r="V738" s="58"/>
      <c r="W738" s="58"/>
      <c r="X738" s="58"/>
      <c r="Y738" s="58"/>
      <c r="Z738" s="58"/>
      <c r="AA738" s="58"/>
      <c r="AB738" s="58"/>
      <c r="AC738" s="58"/>
      <c r="AD738" s="58"/>
    </row>
    <row r="739" spans="2:30" ht="18.75" hidden="1">
      <c r="B739" s="56"/>
      <c r="C739" s="58"/>
      <c r="D739" s="59"/>
      <c r="E739" s="56"/>
      <c r="F739" s="58"/>
      <c r="G739" s="59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126"/>
      <c r="T739" s="58"/>
      <c r="U739" s="126"/>
      <c r="V739" s="58"/>
      <c r="W739" s="58"/>
      <c r="X739" s="58"/>
      <c r="Y739" s="58"/>
      <c r="Z739" s="58"/>
      <c r="AA739" s="58"/>
      <c r="AB739" s="58"/>
      <c r="AC739" s="58"/>
      <c r="AD739" s="58"/>
    </row>
    <row r="740" spans="2:30" ht="18.75" hidden="1">
      <c r="B740" s="56"/>
      <c r="C740" s="58"/>
      <c r="D740" s="59"/>
      <c r="E740" s="56"/>
      <c r="F740" s="58"/>
      <c r="G740" s="59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126"/>
      <c r="T740" s="58"/>
      <c r="U740" s="126"/>
      <c r="V740" s="58"/>
      <c r="W740" s="58"/>
      <c r="X740" s="58"/>
      <c r="Y740" s="58"/>
      <c r="Z740" s="58"/>
      <c r="AA740" s="58"/>
      <c r="AB740" s="58"/>
      <c r="AC740" s="58"/>
      <c r="AD740" s="58"/>
    </row>
    <row r="741" spans="2:30" ht="18.75" hidden="1">
      <c r="B741" s="56"/>
      <c r="C741" s="58"/>
      <c r="D741" s="59"/>
      <c r="E741" s="56"/>
      <c r="F741" s="58"/>
      <c r="G741" s="59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126"/>
      <c r="T741" s="58"/>
      <c r="U741" s="126"/>
      <c r="V741" s="58"/>
      <c r="W741" s="58"/>
      <c r="X741" s="58"/>
      <c r="Y741" s="58"/>
      <c r="Z741" s="58"/>
      <c r="AA741" s="58"/>
      <c r="AB741" s="58"/>
      <c r="AC741" s="58"/>
      <c r="AD741" s="58"/>
    </row>
    <row r="742" spans="2:30" ht="18.75" hidden="1">
      <c r="B742" s="56"/>
      <c r="C742" s="58"/>
      <c r="D742" s="59"/>
      <c r="E742" s="56"/>
      <c r="F742" s="58"/>
      <c r="G742" s="59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126"/>
      <c r="T742" s="58"/>
      <c r="U742" s="126"/>
      <c r="V742" s="58"/>
      <c r="W742" s="58"/>
      <c r="X742" s="58"/>
      <c r="Y742" s="58"/>
      <c r="Z742" s="58"/>
      <c r="AA742" s="58"/>
      <c r="AB742" s="58"/>
      <c r="AC742" s="58"/>
      <c r="AD742" s="58"/>
    </row>
    <row r="743" spans="2:30" ht="18.75" hidden="1">
      <c r="B743" s="56"/>
      <c r="C743" s="58"/>
      <c r="D743" s="59"/>
      <c r="E743" s="56"/>
      <c r="F743" s="58"/>
      <c r="G743" s="59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126"/>
      <c r="T743" s="58"/>
      <c r="U743" s="126"/>
      <c r="V743" s="58"/>
      <c r="W743" s="58"/>
      <c r="X743" s="58"/>
      <c r="Y743" s="58"/>
      <c r="Z743" s="58"/>
      <c r="AA743" s="58"/>
      <c r="AB743" s="58"/>
      <c r="AC743" s="58"/>
      <c r="AD743" s="58"/>
    </row>
    <row r="744" spans="2:30" ht="18.75" hidden="1">
      <c r="B744" s="56"/>
      <c r="C744" s="58"/>
      <c r="D744" s="59"/>
      <c r="E744" s="56"/>
      <c r="F744" s="58"/>
      <c r="G744" s="59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126"/>
      <c r="T744" s="58"/>
      <c r="U744" s="126"/>
      <c r="V744" s="58"/>
      <c r="W744" s="58"/>
      <c r="X744" s="58"/>
      <c r="Y744" s="58"/>
      <c r="Z744" s="58"/>
      <c r="AA744" s="58"/>
      <c r="AB744" s="58"/>
      <c r="AC744" s="58"/>
      <c r="AD744" s="58"/>
    </row>
    <row r="745" spans="2:30" ht="18.75" hidden="1">
      <c r="B745" s="56"/>
      <c r="C745" s="58"/>
      <c r="D745" s="59"/>
      <c r="E745" s="56"/>
      <c r="F745" s="58"/>
      <c r="G745" s="59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126"/>
      <c r="T745" s="58"/>
      <c r="U745" s="126"/>
      <c r="V745" s="58"/>
      <c r="W745" s="58"/>
      <c r="X745" s="58"/>
      <c r="Y745" s="58"/>
      <c r="Z745" s="58"/>
      <c r="AA745" s="58"/>
      <c r="AB745" s="58"/>
      <c r="AC745" s="58"/>
      <c r="AD745" s="58"/>
    </row>
    <row r="746" spans="2:30" ht="18.75" hidden="1">
      <c r="B746" s="56"/>
      <c r="C746" s="58"/>
      <c r="D746" s="59"/>
      <c r="E746" s="56"/>
      <c r="F746" s="58"/>
      <c r="G746" s="59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126"/>
      <c r="T746" s="58"/>
      <c r="U746" s="126"/>
      <c r="V746" s="58"/>
      <c r="W746" s="58"/>
      <c r="X746" s="58"/>
      <c r="Y746" s="58"/>
      <c r="Z746" s="58"/>
      <c r="AA746" s="58"/>
      <c r="AB746" s="58"/>
      <c r="AC746" s="58"/>
      <c r="AD746" s="58"/>
    </row>
    <row r="747" spans="2:30" ht="18.75" hidden="1">
      <c r="B747" s="56"/>
      <c r="C747" s="58"/>
      <c r="D747" s="59"/>
      <c r="E747" s="56"/>
      <c r="F747" s="58"/>
      <c r="G747" s="59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126"/>
      <c r="T747" s="58"/>
      <c r="U747" s="126"/>
      <c r="V747" s="58"/>
      <c r="W747" s="58"/>
      <c r="X747" s="58"/>
      <c r="Y747" s="58"/>
      <c r="Z747" s="58"/>
      <c r="AA747" s="58"/>
      <c r="AB747" s="58"/>
      <c r="AC747" s="58"/>
      <c r="AD747" s="58"/>
    </row>
    <row r="748" spans="2:30" ht="18.75" hidden="1">
      <c r="B748" s="56"/>
      <c r="C748" s="58"/>
      <c r="D748" s="59"/>
      <c r="E748" s="56"/>
      <c r="F748" s="58"/>
      <c r="G748" s="59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126"/>
      <c r="T748" s="58"/>
      <c r="U748" s="126"/>
      <c r="V748" s="58"/>
      <c r="W748" s="58"/>
      <c r="X748" s="58"/>
      <c r="Y748" s="58"/>
      <c r="Z748" s="58"/>
      <c r="AA748" s="58"/>
      <c r="AB748" s="58"/>
      <c r="AC748" s="58"/>
      <c r="AD748" s="58"/>
    </row>
    <row r="749" spans="2:30" ht="18.75" hidden="1">
      <c r="B749" s="56"/>
      <c r="C749" s="58"/>
      <c r="D749" s="59"/>
      <c r="E749" s="56"/>
      <c r="F749" s="58"/>
      <c r="G749" s="59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126"/>
      <c r="T749" s="58"/>
      <c r="U749" s="126"/>
      <c r="V749" s="58"/>
      <c r="W749" s="58"/>
      <c r="X749" s="58"/>
      <c r="Y749" s="58"/>
      <c r="Z749" s="58"/>
      <c r="AA749" s="58"/>
      <c r="AB749" s="58"/>
      <c r="AC749" s="58"/>
      <c r="AD749" s="58"/>
    </row>
    <row r="750" spans="2:30" ht="18.75" hidden="1">
      <c r="B750" s="56"/>
      <c r="C750" s="58"/>
      <c r="D750" s="59"/>
      <c r="E750" s="56"/>
      <c r="F750" s="58"/>
      <c r="G750" s="59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126"/>
      <c r="T750" s="58"/>
      <c r="U750" s="126"/>
      <c r="V750" s="58"/>
      <c r="W750" s="58"/>
      <c r="X750" s="58"/>
      <c r="Y750" s="58"/>
      <c r="Z750" s="58"/>
      <c r="AA750" s="58"/>
      <c r="AB750" s="58"/>
      <c r="AC750" s="58"/>
      <c r="AD750" s="58"/>
    </row>
    <row r="751" spans="2:30" ht="18.75" hidden="1">
      <c r="B751" s="56"/>
      <c r="C751" s="58"/>
      <c r="D751" s="59"/>
      <c r="E751" s="56"/>
      <c r="F751" s="58"/>
      <c r="G751" s="59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126"/>
      <c r="T751" s="58"/>
      <c r="U751" s="126"/>
      <c r="V751" s="58"/>
      <c r="W751" s="58"/>
      <c r="X751" s="58"/>
      <c r="Y751" s="58"/>
      <c r="Z751" s="58"/>
      <c r="AA751" s="58"/>
      <c r="AB751" s="58"/>
      <c r="AC751" s="58"/>
      <c r="AD751" s="58"/>
    </row>
    <row r="752" spans="2:30" ht="18.75" hidden="1">
      <c r="B752" s="56"/>
      <c r="C752" s="58"/>
      <c r="D752" s="59"/>
      <c r="E752" s="56"/>
      <c r="F752" s="58"/>
      <c r="G752" s="59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126"/>
      <c r="T752" s="58"/>
      <c r="U752" s="126"/>
      <c r="V752" s="58"/>
      <c r="W752" s="58"/>
      <c r="X752" s="58"/>
      <c r="Y752" s="58"/>
      <c r="Z752" s="58"/>
      <c r="AA752" s="58"/>
      <c r="AB752" s="58"/>
      <c r="AC752" s="58"/>
      <c r="AD752" s="58"/>
    </row>
    <row r="753" spans="2:30" ht="18.75" hidden="1">
      <c r="B753" s="56"/>
      <c r="C753" s="58"/>
      <c r="D753" s="59"/>
      <c r="E753" s="56"/>
      <c r="F753" s="58"/>
      <c r="G753" s="59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126"/>
      <c r="T753" s="58"/>
      <c r="U753" s="126"/>
      <c r="V753" s="58"/>
      <c r="W753" s="58"/>
      <c r="X753" s="58"/>
      <c r="Y753" s="58"/>
      <c r="Z753" s="58"/>
      <c r="AA753" s="58"/>
      <c r="AB753" s="58"/>
      <c r="AC753" s="58"/>
      <c r="AD753" s="58"/>
    </row>
    <row r="754" spans="2:30" ht="18.75" hidden="1">
      <c r="B754" s="56"/>
      <c r="C754" s="58"/>
      <c r="D754" s="59"/>
      <c r="E754" s="56"/>
      <c r="F754" s="58"/>
      <c r="G754" s="59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126"/>
      <c r="T754" s="58"/>
      <c r="U754" s="126"/>
      <c r="V754" s="58"/>
      <c r="W754" s="58"/>
      <c r="X754" s="58"/>
      <c r="Y754" s="58"/>
      <c r="Z754" s="58"/>
      <c r="AA754" s="58"/>
      <c r="AB754" s="58"/>
      <c r="AC754" s="58"/>
      <c r="AD754" s="58"/>
    </row>
    <row r="755" spans="2:30" ht="18.75" hidden="1">
      <c r="B755" s="56"/>
      <c r="C755" s="58"/>
      <c r="D755" s="59"/>
      <c r="E755" s="56"/>
      <c r="F755" s="58"/>
      <c r="G755" s="59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126"/>
      <c r="T755" s="58"/>
      <c r="U755" s="126"/>
      <c r="V755" s="58"/>
      <c r="W755" s="58"/>
      <c r="X755" s="58"/>
      <c r="Y755" s="58"/>
      <c r="Z755" s="58"/>
      <c r="AA755" s="58"/>
      <c r="AB755" s="58"/>
      <c r="AC755" s="58"/>
      <c r="AD755" s="58"/>
    </row>
    <row r="756" spans="2:30" ht="18.75" hidden="1">
      <c r="B756" s="56"/>
      <c r="C756" s="58"/>
      <c r="D756" s="59"/>
      <c r="E756" s="56"/>
      <c r="F756" s="58"/>
      <c r="G756" s="59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126"/>
      <c r="T756" s="58"/>
      <c r="U756" s="126"/>
      <c r="V756" s="58"/>
      <c r="W756" s="58"/>
      <c r="X756" s="58"/>
      <c r="Y756" s="58"/>
      <c r="Z756" s="58"/>
      <c r="AA756" s="58"/>
      <c r="AB756" s="58"/>
      <c r="AC756" s="58"/>
      <c r="AD756" s="58"/>
    </row>
    <row r="757" spans="2:30" ht="18.75" hidden="1">
      <c r="B757" s="56"/>
      <c r="C757" s="58"/>
      <c r="D757" s="59"/>
      <c r="E757" s="56"/>
      <c r="F757" s="58"/>
      <c r="G757" s="59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126"/>
      <c r="T757" s="58"/>
      <c r="U757" s="126"/>
      <c r="V757" s="58"/>
      <c r="W757" s="58"/>
      <c r="X757" s="58"/>
      <c r="Y757" s="58"/>
      <c r="Z757" s="58"/>
      <c r="AA757" s="58"/>
      <c r="AB757" s="58"/>
      <c r="AC757" s="58"/>
      <c r="AD757" s="58"/>
    </row>
    <row r="758" spans="2:30" ht="18.75" hidden="1">
      <c r="B758" s="56"/>
      <c r="C758" s="58"/>
      <c r="D758" s="59"/>
      <c r="E758" s="56"/>
      <c r="F758" s="58"/>
      <c r="G758" s="59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126"/>
      <c r="T758" s="58"/>
      <c r="U758" s="126"/>
      <c r="V758" s="58"/>
      <c r="W758" s="58"/>
      <c r="X758" s="58"/>
      <c r="Y758" s="58"/>
      <c r="Z758" s="58"/>
      <c r="AA758" s="58"/>
      <c r="AB758" s="58"/>
      <c r="AC758" s="58"/>
      <c r="AD758" s="58"/>
    </row>
    <row r="759" spans="2:30" ht="18.75" hidden="1">
      <c r="B759" s="56"/>
      <c r="C759" s="58"/>
      <c r="D759" s="59"/>
      <c r="E759" s="56"/>
      <c r="F759" s="58"/>
      <c r="G759" s="59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126"/>
      <c r="T759" s="58"/>
      <c r="U759" s="126"/>
      <c r="V759" s="58"/>
      <c r="W759" s="58"/>
      <c r="X759" s="58"/>
      <c r="Y759" s="58"/>
      <c r="Z759" s="58"/>
      <c r="AA759" s="58"/>
      <c r="AB759" s="58"/>
      <c r="AC759" s="58"/>
      <c r="AD759" s="58"/>
    </row>
    <row r="760" spans="2:30" ht="18.75" hidden="1">
      <c r="B760" s="56"/>
      <c r="C760" s="58"/>
      <c r="D760" s="59"/>
      <c r="E760" s="56"/>
      <c r="F760" s="58"/>
      <c r="G760" s="59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126"/>
      <c r="T760" s="58"/>
      <c r="U760" s="126"/>
      <c r="V760" s="58"/>
      <c r="W760" s="58"/>
      <c r="X760" s="58"/>
      <c r="Y760" s="58"/>
      <c r="Z760" s="58"/>
      <c r="AA760" s="58"/>
      <c r="AB760" s="58"/>
      <c r="AC760" s="58"/>
      <c r="AD760" s="58"/>
    </row>
    <row r="761" spans="2:30" ht="18.75" hidden="1">
      <c r="B761" s="56"/>
      <c r="C761" s="58"/>
      <c r="D761" s="59"/>
      <c r="E761" s="56"/>
      <c r="F761" s="58"/>
      <c r="G761" s="59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126"/>
      <c r="T761" s="58"/>
      <c r="U761" s="126"/>
      <c r="V761" s="58"/>
      <c r="W761" s="58"/>
      <c r="X761" s="58"/>
      <c r="Y761" s="58"/>
      <c r="Z761" s="58"/>
      <c r="AA761" s="58"/>
      <c r="AB761" s="58"/>
      <c r="AC761" s="58"/>
      <c r="AD761" s="58"/>
    </row>
    <row r="762" spans="2:30" ht="18.75" hidden="1">
      <c r="B762" s="56"/>
      <c r="C762" s="58"/>
      <c r="D762" s="59"/>
      <c r="E762" s="56"/>
      <c r="F762" s="58"/>
      <c r="G762" s="59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126"/>
      <c r="T762" s="58"/>
      <c r="U762" s="126"/>
      <c r="V762" s="58"/>
      <c r="W762" s="58"/>
      <c r="X762" s="58"/>
      <c r="Y762" s="58"/>
      <c r="Z762" s="58"/>
      <c r="AA762" s="58"/>
      <c r="AB762" s="58"/>
      <c r="AC762" s="58"/>
      <c r="AD762" s="58"/>
    </row>
    <row r="763" spans="2:30" ht="18.75" hidden="1">
      <c r="B763" s="56"/>
      <c r="C763" s="58"/>
      <c r="D763" s="59"/>
      <c r="E763" s="56"/>
      <c r="F763" s="58"/>
      <c r="G763" s="59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126"/>
      <c r="T763" s="58"/>
      <c r="U763" s="126"/>
      <c r="V763" s="58"/>
      <c r="W763" s="58"/>
      <c r="X763" s="58"/>
      <c r="Y763" s="58"/>
      <c r="Z763" s="58"/>
      <c r="AA763" s="58"/>
      <c r="AB763" s="58"/>
      <c r="AC763" s="58"/>
      <c r="AD763" s="58"/>
    </row>
    <row r="764" spans="2:30" ht="18.75" hidden="1">
      <c r="B764" s="56"/>
      <c r="C764" s="58"/>
      <c r="D764" s="59"/>
      <c r="E764" s="56"/>
      <c r="F764" s="58"/>
      <c r="G764" s="59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126"/>
      <c r="T764" s="58"/>
      <c r="U764" s="126"/>
      <c r="V764" s="58"/>
      <c r="W764" s="58"/>
      <c r="X764" s="58"/>
      <c r="Y764" s="58"/>
      <c r="Z764" s="58"/>
      <c r="AA764" s="58"/>
      <c r="AB764" s="58"/>
      <c r="AC764" s="58"/>
      <c r="AD764" s="58"/>
    </row>
    <row r="765" spans="2:30" ht="18.75" hidden="1">
      <c r="B765" s="56"/>
      <c r="C765" s="58"/>
      <c r="D765" s="59"/>
      <c r="E765" s="56"/>
      <c r="F765" s="58"/>
      <c r="G765" s="59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126"/>
      <c r="T765" s="58"/>
      <c r="U765" s="126"/>
      <c r="V765" s="58"/>
      <c r="W765" s="58"/>
      <c r="X765" s="58"/>
      <c r="Y765" s="58"/>
      <c r="Z765" s="58"/>
      <c r="AA765" s="58"/>
      <c r="AB765" s="58"/>
      <c r="AC765" s="58"/>
      <c r="AD765" s="58"/>
    </row>
    <row r="766" spans="2:30" ht="18.75" hidden="1">
      <c r="B766" s="56"/>
      <c r="C766" s="58"/>
      <c r="D766" s="59"/>
      <c r="E766" s="56"/>
      <c r="F766" s="58"/>
      <c r="G766" s="59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126"/>
      <c r="T766" s="58"/>
      <c r="U766" s="126"/>
      <c r="V766" s="58"/>
      <c r="W766" s="58"/>
      <c r="X766" s="58"/>
      <c r="Y766" s="58"/>
      <c r="Z766" s="58"/>
      <c r="AA766" s="58"/>
      <c r="AB766" s="58"/>
      <c r="AC766" s="58"/>
      <c r="AD766" s="58"/>
    </row>
    <row r="767" spans="2:30" ht="18.75" hidden="1">
      <c r="B767" s="56"/>
      <c r="C767" s="58"/>
      <c r="D767" s="59"/>
      <c r="E767" s="56"/>
      <c r="F767" s="58"/>
      <c r="G767" s="59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126"/>
      <c r="T767" s="58"/>
      <c r="U767" s="126"/>
      <c r="V767" s="58"/>
      <c r="W767" s="58"/>
      <c r="X767" s="58"/>
      <c r="Y767" s="58"/>
      <c r="Z767" s="58"/>
      <c r="AA767" s="58"/>
      <c r="AB767" s="58"/>
      <c r="AC767" s="58"/>
      <c r="AD767" s="58"/>
    </row>
    <row r="768" spans="2:30" ht="18.75" hidden="1">
      <c r="B768" s="56"/>
      <c r="C768" s="58"/>
      <c r="D768" s="59"/>
      <c r="E768" s="56"/>
      <c r="F768" s="58"/>
      <c r="G768" s="59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126"/>
      <c r="T768" s="58"/>
      <c r="U768" s="126"/>
      <c r="V768" s="58"/>
      <c r="W768" s="58"/>
      <c r="X768" s="58"/>
      <c r="Y768" s="58"/>
      <c r="Z768" s="58"/>
      <c r="AA768" s="58"/>
      <c r="AB768" s="58"/>
      <c r="AC768" s="58"/>
      <c r="AD768" s="58"/>
    </row>
    <row r="769" spans="2:30" ht="18.75" hidden="1">
      <c r="B769" s="56"/>
      <c r="C769" s="58"/>
      <c r="D769" s="59"/>
      <c r="E769" s="56"/>
      <c r="F769" s="58"/>
      <c r="G769" s="59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126"/>
      <c r="T769" s="58"/>
      <c r="U769" s="126"/>
      <c r="V769" s="58"/>
      <c r="W769" s="58"/>
      <c r="X769" s="58"/>
      <c r="Y769" s="58"/>
      <c r="Z769" s="58"/>
      <c r="AA769" s="58"/>
      <c r="AB769" s="58"/>
      <c r="AC769" s="58"/>
      <c r="AD769" s="58"/>
    </row>
    <row r="770" spans="2:30" ht="18.75" hidden="1">
      <c r="B770" s="56"/>
      <c r="C770" s="58"/>
      <c r="D770" s="59"/>
      <c r="E770" s="56"/>
      <c r="F770" s="58"/>
      <c r="G770" s="59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126"/>
      <c r="T770" s="58"/>
      <c r="U770" s="126"/>
      <c r="V770" s="58"/>
      <c r="W770" s="58"/>
      <c r="X770" s="58"/>
      <c r="Y770" s="58"/>
      <c r="Z770" s="58"/>
      <c r="AA770" s="58"/>
      <c r="AB770" s="58"/>
      <c r="AC770" s="58"/>
      <c r="AD770" s="58"/>
    </row>
    <row r="771" spans="2:30" ht="18.75" hidden="1">
      <c r="B771" s="56"/>
      <c r="C771" s="58"/>
      <c r="D771" s="59"/>
      <c r="E771" s="56"/>
      <c r="F771" s="58"/>
      <c r="G771" s="59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126"/>
      <c r="T771" s="58"/>
      <c r="U771" s="126"/>
      <c r="V771" s="58"/>
      <c r="W771" s="58"/>
      <c r="X771" s="58"/>
      <c r="Y771" s="58"/>
      <c r="Z771" s="58"/>
      <c r="AA771" s="58"/>
      <c r="AB771" s="58"/>
      <c r="AC771" s="58"/>
      <c r="AD771" s="58"/>
    </row>
    <row r="772" spans="2:30" ht="18.75" hidden="1">
      <c r="B772" s="56"/>
      <c r="C772" s="58"/>
      <c r="D772" s="59"/>
      <c r="E772" s="56"/>
      <c r="F772" s="58"/>
      <c r="G772" s="59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126"/>
      <c r="T772" s="58"/>
      <c r="U772" s="126"/>
      <c r="V772" s="58"/>
      <c r="W772" s="58"/>
      <c r="X772" s="58"/>
      <c r="Y772" s="58"/>
      <c r="Z772" s="58"/>
      <c r="AA772" s="58"/>
      <c r="AB772" s="58"/>
      <c r="AC772" s="58"/>
      <c r="AD772" s="58"/>
    </row>
    <row r="773" spans="2:30" ht="18.75" hidden="1">
      <c r="B773" s="56"/>
      <c r="C773" s="58"/>
      <c r="D773" s="59"/>
      <c r="E773" s="56"/>
      <c r="F773" s="58"/>
      <c r="G773" s="59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126"/>
      <c r="T773" s="58"/>
      <c r="U773" s="126"/>
      <c r="V773" s="58"/>
      <c r="W773" s="58"/>
      <c r="X773" s="58"/>
      <c r="Y773" s="58"/>
      <c r="Z773" s="58"/>
      <c r="AA773" s="58"/>
      <c r="AB773" s="58"/>
      <c r="AC773" s="58"/>
      <c r="AD773" s="58"/>
    </row>
    <row r="774" spans="2:30" ht="18.75" hidden="1">
      <c r="B774" s="56"/>
      <c r="C774" s="58"/>
      <c r="D774" s="59"/>
      <c r="E774" s="56"/>
      <c r="F774" s="58"/>
      <c r="G774" s="59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126"/>
      <c r="T774" s="58"/>
      <c r="U774" s="126"/>
      <c r="V774" s="58"/>
      <c r="W774" s="58"/>
      <c r="X774" s="58"/>
      <c r="Y774" s="58"/>
      <c r="Z774" s="58"/>
      <c r="AA774" s="58"/>
      <c r="AB774" s="58"/>
      <c r="AC774" s="58"/>
      <c r="AD774" s="58"/>
    </row>
    <row r="775" spans="2:30" ht="18.75" hidden="1">
      <c r="B775" s="56"/>
      <c r="C775" s="58"/>
      <c r="D775" s="59"/>
      <c r="E775" s="56"/>
      <c r="F775" s="58"/>
      <c r="G775" s="59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126"/>
      <c r="T775" s="58"/>
      <c r="U775" s="126"/>
      <c r="V775" s="58"/>
      <c r="W775" s="58"/>
      <c r="X775" s="58"/>
      <c r="Y775" s="58"/>
      <c r="Z775" s="58"/>
      <c r="AA775" s="58"/>
      <c r="AB775" s="58"/>
      <c r="AC775" s="58"/>
      <c r="AD775" s="58"/>
    </row>
    <row r="776" spans="2:30" ht="18.75" hidden="1">
      <c r="B776" s="56"/>
      <c r="C776" s="58"/>
      <c r="D776" s="59"/>
      <c r="E776" s="56"/>
      <c r="F776" s="58"/>
      <c r="G776" s="59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126"/>
      <c r="T776" s="58"/>
      <c r="U776" s="126"/>
      <c r="V776" s="58"/>
      <c r="W776" s="58"/>
      <c r="X776" s="58"/>
      <c r="Y776" s="58"/>
      <c r="Z776" s="58"/>
      <c r="AA776" s="58"/>
      <c r="AB776" s="58"/>
      <c r="AC776" s="58"/>
      <c r="AD776" s="58"/>
    </row>
    <row r="777" spans="2:30" ht="18.75" hidden="1">
      <c r="B777" s="56"/>
      <c r="C777" s="58"/>
      <c r="D777" s="59"/>
      <c r="E777" s="56"/>
      <c r="F777" s="58"/>
      <c r="G777" s="59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126"/>
      <c r="T777" s="58"/>
      <c r="U777" s="126"/>
      <c r="V777" s="58"/>
      <c r="W777" s="58"/>
      <c r="X777" s="58"/>
      <c r="Y777" s="58"/>
      <c r="Z777" s="58"/>
      <c r="AA777" s="58"/>
      <c r="AB777" s="58"/>
      <c r="AC777" s="58"/>
      <c r="AD777" s="58"/>
    </row>
    <row r="778" spans="2:30" ht="18.75" hidden="1">
      <c r="B778" s="56"/>
      <c r="C778" s="58"/>
      <c r="D778" s="59"/>
      <c r="E778" s="56"/>
      <c r="F778" s="58"/>
      <c r="G778" s="59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126"/>
      <c r="T778" s="58"/>
      <c r="U778" s="126"/>
      <c r="V778" s="58"/>
      <c r="W778" s="58"/>
      <c r="X778" s="58"/>
      <c r="Y778" s="58"/>
      <c r="Z778" s="58"/>
      <c r="AA778" s="58"/>
      <c r="AB778" s="58"/>
      <c r="AC778" s="58"/>
      <c r="AD778" s="58"/>
    </row>
    <row r="779" spans="2:30" ht="18.75" hidden="1">
      <c r="B779" s="56"/>
      <c r="C779" s="58"/>
      <c r="D779" s="59"/>
      <c r="E779" s="56"/>
      <c r="F779" s="58"/>
      <c r="G779" s="59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126"/>
      <c r="T779" s="58"/>
      <c r="U779" s="126"/>
      <c r="V779" s="58"/>
      <c r="W779" s="58"/>
      <c r="X779" s="58"/>
      <c r="Y779" s="58"/>
      <c r="Z779" s="58"/>
      <c r="AA779" s="58"/>
      <c r="AB779" s="58"/>
      <c r="AC779" s="58"/>
      <c r="AD779" s="58"/>
    </row>
    <row r="780" spans="2:30" ht="18.75" hidden="1">
      <c r="B780" s="56"/>
      <c r="C780" s="58"/>
      <c r="D780" s="59"/>
      <c r="E780" s="56"/>
      <c r="F780" s="58"/>
      <c r="G780" s="59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126"/>
      <c r="T780" s="58"/>
      <c r="U780" s="126"/>
      <c r="V780" s="58"/>
      <c r="W780" s="58"/>
      <c r="X780" s="58"/>
      <c r="Y780" s="58"/>
      <c r="Z780" s="58"/>
      <c r="AA780" s="58"/>
      <c r="AB780" s="58"/>
      <c r="AC780" s="58"/>
      <c r="AD780" s="58"/>
    </row>
    <row r="781" spans="2:30" ht="18.75" hidden="1">
      <c r="B781" s="56"/>
      <c r="C781" s="58"/>
      <c r="D781" s="59"/>
      <c r="E781" s="56"/>
      <c r="F781" s="58"/>
      <c r="G781" s="59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126"/>
      <c r="T781" s="58"/>
      <c r="U781" s="126"/>
      <c r="V781" s="58"/>
      <c r="W781" s="58"/>
      <c r="X781" s="58"/>
      <c r="Y781" s="58"/>
      <c r="Z781" s="58"/>
      <c r="AA781" s="58"/>
      <c r="AB781" s="58"/>
      <c r="AC781" s="58"/>
      <c r="AD781" s="58"/>
    </row>
    <row r="782" spans="2:30" ht="18.75" hidden="1">
      <c r="B782" s="56"/>
      <c r="C782" s="58"/>
      <c r="D782" s="59"/>
      <c r="E782" s="56"/>
      <c r="F782" s="58"/>
      <c r="G782" s="59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126"/>
      <c r="T782" s="58"/>
      <c r="U782" s="126"/>
      <c r="V782" s="58"/>
      <c r="W782" s="58"/>
      <c r="X782" s="58"/>
      <c r="Y782" s="58"/>
      <c r="Z782" s="58"/>
      <c r="AA782" s="58"/>
      <c r="AB782" s="58"/>
      <c r="AC782" s="58"/>
      <c r="AD782" s="58"/>
    </row>
    <row r="783" spans="2:30" ht="18.75" hidden="1">
      <c r="B783" s="56"/>
      <c r="C783" s="58"/>
      <c r="D783" s="59"/>
      <c r="E783" s="56"/>
      <c r="F783" s="58"/>
      <c r="G783" s="59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126"/>
      <c r="T783" s="58"/>
      <c r="U783" s="126"/>
      <c r="V783" s="58"/>
      <c r="W783" s="58"/>
      <c r="X783" s="58"/>
      <c r="Y783" s="58"/>
      <c r="Z783" s="58"/>
      <c r="AA783" s="58"/>
      <c r="AB783" s="58"/>
      <c r="AC783" s="58"/>
      <c r="AD783" s="58"/>
    </row>
    <row r="784" spans="2:30" ht="18.75" hidden="1">
      <c r="B784" s="56"/>
      <c r="C784" s="58"/>
      <c r="D784" s="59"/>
      <c r="E784" s="56"/>
      <c r="F784" s="58"/>
      <c r="G784" s="59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126"/>
      <c r="T784" s="58"/>
      <c r="U784" s="126"/>
      <c r="V784" s="58"/>
      <c r="W784" s="58"/>
      <c r="X784" s="58"/>
      <c r="Y784" s="58"/>
      <c r="Z784" s="58"/>
      <c r="AA784" s="58"/>
      <c r="AB784" s="58"/>
      <c r="AC784" s="58"/>
      <c r="AD784" s="58"/>
    </row>
    <row r="785" spans="2:30" ht="18.75" hidden="1">
      <c r="B785" s="56"/>
      <c r="C785" s="58"/>
      <c r="D785" s="59"/>
      <c r="E785" s="56"/>
      <c r="F785" s="58"/>
      <c r="G785" s="59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126"/>
      <c r="T785" s="58"/>
      <c r="U785" s="126"/>
      <c r="V785" s="58"/>
      <c r="W785" s="58"/>
      <c r="X785" s="58"/>
      <c r="Y785" s="58"/>
      <c r="Z785" s="58"/>
      <c r="AA785" s="58"/>
      <c r="AB785" s="58"/>
      <c r="AC785" s="58"/>
      <c r="AD785" s="58"/>
    </row>
    <row r="786" spans="2:30" ht="18.75" hidden="1">
      <c r="B786" s="56"/>
      <c r="C786" s="58"/>
      <c r="D786" s="59"/>
      <c r="E786" s="56"/>
      <c r="F786" s="58"/>
      <c r="G786" s="59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126"/>
      <c r="T786" s="58"/>
      <c r="U786" s="126"/>
      <c r="V786" s="58"/>
      <c r="W786" s="58"/>
      <c r="X786" s="58"/>
      <c r="Y786" s="58"/>
      <c r="Z786" s="58"/>
      <c r="AA786" s="58"/>
      <c r="AB786" s="58"/>
      <c r="AC786" s="58"/>
      <c r="AD786" s="58"/>
    </row>
    <row r="787" spans="2:30" ht="18.75" hidden="1">
      <c r="B787" s="56"/>
      <c r="C787" s="58"/>
      <c r="D787" s="59"/>
      <c r="E787" s="56"/>
      <c r="F787" s="58"/>
      <c r="G787" s="59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126"/>
      <c r="T787" s="58"/>
      <c r="U787" s="126"/>
      <c r="V787" s="58"/>
      <c r="W787" s="58"/>
      <c r="X787" s="58"/>
      <c r="Y787" s="58"/>
      <c r="Z787" s="58"/>
      <c r="AA787" s="58"/>
      <c r="AB787" s="58"/>
      <c r="AC787" s="58"/>
      <c r="AD787" s="58"/>
    </row>
    <row r="788" spans="2:30" ht="18.75" hidden="1">
      <c r="B788" s="56"/>
      <c r="C788" s="58"/>
      <c r="D788" s="59"/>
      <c r="E788" s="56"/>
      <c r="F788" s="58"/>
      <c r="G788" s="59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126"/>
      <c r="T788" s="58"/>
      <c r="U788" s="126"/>
      <c r="V788" s="58"/>
      <c r="W788" s="58"/>
      <c r="X788" s="58"/>
      <c r="Y788" s="58"/>
      <c r="Z788" s="58"/>
      <c r="AA788" s="58"/>
      <c r="AB788" s="58"/>
      <c r="AC788" s="58"/>
      <c r="AD788" s="58"/>
    </row>
    <row r="789" spans="2:30" ht="18.75" hidden="1">
      <c r="B789" s="56"/>
      <c r="C789" s="58"/>
      <c r="D789" s="59"/>
      <c r="E789" s="56"/>
      <c r="F789" s="58"/>
      <c r="G789" s="59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126"/>
      <c r="T789" s="58"/>
      <c r="U789" s="126"/>
      <c r="V789" s="58"/>
      <c r="W789" s="58"/>
      <c r="X789" s="58"/>
      <c r="Y789" s="58"/>
      <c r="Z789" s="58"/>
      <c r="AA789" s="58"/>
      <c r="AB789" s="58"/>
      <c r="AC789" s="58"/>
      <c r="AD789" s="58"/>
    </row>
    <row r="790" spans="2:30" ht="18.75" hidden="1">
      <c r="B790" s="56"/>
      <c r="C790" s="58"/>
      <c r="D790" s="59"/>
      <c r="E790" s="56"/>
      <c r="F790" s="58"/>
      <c r="G790" s="59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126"/>
      <c r="T790" s="58"/>
      <c r="U790" s="126"/>
      <c r="V790" s="58"/>
      <c r="W790" s="58"/>
      <c r="X790" s="58"/>
      <c r="Y790" s="58"/>
      <c r="Z790" s="58"/>
      <c r="AA790" s="58"/>
      <c r="AB790" s="58"/>
      <c r="AC790" s="58"/>
      <c r="AD790" s="58"/>
    </row>
    <row r="791" spans="2:30" ht="18.75" hidden="1">
      <c r="B791" s="56"/>
      <c r="C791" s="58"/>
      <c r="D791" s="59"/>
      <c r="E791" s="56"/>
      <c r="F791" s="58"/>
      <c r="G791" s="59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126"/>
      <c r="T791" s="58"/>
      <c r="U791" s="126"/>
      <c r="V791" s="58"/>
      <c r="W791" s="58"/>
      <c r="X791" s="58"/>
      <c r="Y791" s="58"/>
      <c r="Z791" s="58"/>
      <c r="AA791" s="58"/>
      <c r="AB791" s="58"/>
      <c r="AC791" s="58"/>
      <c r="AD791" s="58"/>
    </row>
    <row r="792" spans="2:30" ht="18.75" hidden="1">
      <c r="B792" s="56"/>
      <c r="C792" s="58"/>
      <c r="D792" s="59"/>
      <c r="E792" s="56"/>
      <c r="F792" s="58"/>
      <c r="G792" s="59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126"/>
      <c r="T792" s="58"/>
      <c r="U792" s="126"/>
      <c r="V792" s="58"/>
      <c r="W792" s="58"/>
      <c r="X792" s="58"/>
      <c r="Y792" s="58"/>
      <c r="Z792" s="58"/>
      <c r="AA792" s="58"/>
      <c r="AB792" s="58"/>
      <c r="AC792" s="58"/>
      <c r="AD792" s="58"/>
    </row>
    <row r="793" spans="2:30" ht="18.75" hidden="1">
      <c r="B793" s="56"/>
      <c r="C793" s="58"/>
      <c r="D793" s="59"/>
      <c r="E793" s="56"/>
      <c r="F793" s="58"/>
      <c r="G793" s="59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126"/>
      <c r="T793" s="58"/>
      <c r="U793" s="126"/>
      <c r="V793" s="58"/>
      <c r="W793" s="58"/>
      <c r="X793" s="58"/>
      <c r="Y793" s="58"/>
      <c r="Z793" s="58"/>
      <c r="AA793" s="58"/>
      <c r="AB793" s="58"/>
      <c r="AC793" s="58"/>
      <c r="AD793" s="58"/>
    </row>
    <row r="794" spans="2:30" ht="18.75" hidden="1">
      <c r="B794" s="56"/>
      <c r="C794" s="58"/>
      <c r="D794" s="59"/>
      <c r="E794" s="56"/>
      <c r="F794" s="58"/>
      <c r="G794" s="59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126"/>
      <c r="T794" s="58"/>
      <c r="U794" s="126"/>
      <c r="V794" s="58"/>
      <c r="W794" s="58"/>
      <c r="X794" s="58"/>
      <c r="Y794" s="58"/>
      <c r="Z794" s="58"/>
      <c r="AA794" s="58"/>
      <c r="AB794" s="58"/>
      <c r="AC794" s="58"/>
      <c r="AD794" s="58"/>
    </row>
    <row r="795" spans="2:30" ht="18.75" hidden="1">
      <c r="B795" s="56"/>
      <c r="C795" s="58"/>
      <c r="D795" s="59"/>
      <c r="E795" s="56"/>
      <c r="F795" s="58"/>
      <c r="G795" s="59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126"/>
      <c r="T795" s="58"/>
      <c r="U795" s="126"/>
      <c r="V795" s="58"/>
      <c r="W795" s="58"/>
      <c r="X795" s="58"/>
      <c r="Y795" s="58"/>
      <c r="Z795" s="58"/>
      <c r="AA795" s="58"/>
      <c r="AB795" s="58"/>
      <c r="AC795" s="58"/>
      <c r="AD795" s="58"/>
    </row>
    <row r="796" spans="2:30" ht="18.75" hidden="1">
      <c r="B796" s="56"/>
      <c r="C796" s="58"/>
      <c r="D796" s="59"/>
      <c r="E796" s="56"/>
      <c r="F796" s="58"/>
      <c r="G796" s="59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126"/>
      <c r="T796" s="58"/>
      <c r="U796" s="126"/>
      <c r="V796" s="58"/>
      <c r="W796" s="58"/>
      <c r="X796" s="58"/>
      <c r="Y796" s="58"/>
      <c r="Z796" s="58"/>
      <c r="AA796" s="58"/>
      <c r="AB796" s="58"/>
      <c r="AC796" s="58"/>
      <c r="AD796" s="58"/>
    </row>
    <row r="797" spans="2:30" ht="18.75" hidden="1">
      <c r="B797" s="56"/>
      <c r="C797" s="58"/>
      <c r="D797" s="59"/>
      <c r="E797" s="56"/>
      <c r="F797" s="58"/>
      <c r="G797" s="59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126"/>
      <c r="T797" s="58"/>
      <c r="U797" s="126"/>
      <c r="V797" s="58"/>
      <c r="W797" s="58"/>
      <c r="X797" s="58"/>
      <c r="Y797" s="58"/>
      <c r="Z797" s="58"/>
      <c r="AA797" s="58"/>
      <c r="AB797" s="58"/>
      <c r="AC797" s="58"/>
      <c r="AD797" s="58"/>
    </row>
    <row r="798" spans="2:30" ht="18.75" hidden="1">
      <c r="B798" s="56"/>
      <c r="C798" s="58"/>
      <c r="D798" s="59"/>
      <c r="E798" s="56"/>
      <c r="F798" s="58"/>
      <c r="G798" s="59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126"/>
      <c r="T798" s="58"/>
      <c r="U798" s="126"/>
      <c r="V798" s="58"/>
      <c r="W798" s="58"/>
      <c r="X798" s="58"/>
      <c r="Y798" s="58"/>
      <c r="Z798" s="58"/>
      <c r="AA798" s="58"/>
      <c r="AB798" s="58"/>
      <c r="AC798" s="58"/>
      <c r="AD798" s="58"/>
    </row>
    <row r="799" spans="2:30" ht="18.75" hidden="1">
      <c r="B799" s="56"/>
      <c r="C799" s="58"/>
      <c r="D799" s="59"/>
      <c r="E799" s="56"/>
      <c r="F799" s="58"/>
      <c r="G799" s="59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126"/>
      <c r="T799" s="58"/>
      <c r="U799" s="126"/>
      <c r="V799" s="58"/>
      <c r="W799" s="58"/>
      <c r="X799" s="58"/>
      <c r="Y799" s="58"/>
      <c r="Z799" s="58"/>
      <c r="AA799" s="58"/>
      <c r="AB799" s="58"/>
      <c r="AC799" s="58"/>
      <c r="AD799" s="58"/>
    </row>
    <row r="800" spans="2:30" ht="18.75" hidden="1">
      <c r="B800" s="56"/>
      <c r="C800" s="58"/>
      <c r="D800" s="59"/>
      <c r="E800" s="56"/>
      <c r="F800" s="58"/>
      <c r="G800" s="59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126"/>
      <c r="T800" s="58"/>
      <c r="U800" s="126"/>
      <c r="V800" s="58"/>
      <c r="W800" s="58"/>
      <c r="X800" s="58"/>
      <c r="Y800" s="58"/>
      <c r="Z800" s="58"/>
      <c r="AA800" s="58"/>
      <c r="AB800" s="58"/>
      <c r="AC800" s="58"/>
      <c r="AD800" s="58"/>
    </row>
    <row r="801" spans="2:30" ht="18.75" hidden="1">
      <c r="B801" s="56"/>
      <c r="C801" s="58"/>
      <c r="D801" s="59"/>
      <c r="E801" s="56"/>
      <c r="F801" s="58"/>
      <c r="G801" s="59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126"/>
      <c r="T801" s="58"/>
      <c r="U801" s="126"/>
      <c r="V801" s="58"/>
      <c r="W801" s="58"/>
      <c r="X801" s="58"/>
      <c r="Y801" s="58"/>
      <c r="Z801" s="58"/>
      <c r="AA801" s="58"/>
      <c r="AB801" s="58"/>
      <c r="AC801" s="58"/>
      <c r="AD801" s="58"/>
    </row>
    <row r="802" spans="2:30" ht="18.75" hidden="1">
      <c r="B802" s="56"/>
      <c r="C802" s="58"/>
      <c r="D802" s="59"/>
      <c r="E802" s="56"/>
      <c r="F802" s="58"/>
      <c r="G802" s="59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126"/>
      <c r="T802" s="58"/>
      <c r="U802" s="126"/>
      <c r="V802" s="58"/>
      <c r="W802" s="58"/>
      <c r="X802" s="58"/>
      <c r="Y802" s="58"/>
      <c r="Z802" s="58"/>
      <c r="AA802" s="58"/>
      <c r="AB802" s="58"/>
      <c r="AC802" s="58"/>
      <c r="AD802" s="58"/>
    </row>
    <row r="803" spans="2:30" ht="18.75" hidden="1">
      <c r="B803" s="56"/>
      <c r="C803" s="58"/>
      <c r="D803" s="59"/>
      <c r="E803" s="56"/>
      <c r="F803" s="58"/>
      <c r="G803" s="59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126"/>
      <c r="T803" s="58"/>
      <c r="U803" s="126"/>
      <c r="V803" s="58"/>
      <c r="W803" s="58"/>
      <c r="X803" s="58"/>
      <c r="Y803" s="58"/>
      <c r="Z803" s="58"/>
      <c r="AA803" s="58"/>
      <c r="AB803" s="58"/>
      <c r="AC803" s="58"/>
      <c r="AD803" s="58"/>
    </row>
    <row r="804" spans="2:30" ht="18.75" hidden="1">
      <c r="B804" s="56"/>
      <c r="C804" s="58"/>
      <c r="D804" s="59"/>
      <c r="E804" s="56"/>
      <c r="F804" s="58"/>
      <c r="G804" s="59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126"/>
      <c r="T804" s="58"/>
      <c r="U804" s="126"/>
      <c r="V804" s="58"/>
      <c r="W804" s="58"/>
      <c r="X804" s="58"/>
      <c r="Y804" s="58"/>
      <c r="Z804" s="58"/>
      <c r="AA804" s="58"/>
      <c r="AB804" s="58"/>
      <c r="AC804" s="58"/>
      <c r="AD804" s="58"/>
    </row>
    <row r="805" spans="2:30" ht="18.75" hidden="1">
      <c r="B805" s="56"/>
      <c r="C805" s="58"/>
      <c r="D805" s="59"/>
      <c r="E805" s="56"/>
      <c r="F805" s="58"/>
      <c r="G805" s="59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126"/>
      <c r="T805" s="58"/>
      <c r="U805" s="126"/>
      <c r="V805" s="58"/>
      <c r="W805" s="58"/>
      <c r="X805" s="58"/>
      <c r="Y805" s="58"/>
      <c r="Z805" s="58"/>
      <c r="AA805" s="58"/>
      <c r="AB805" s="58"/>
      <c r="AC805" s="58"/>
      <c r="AD805" s="58"/>
    </row>
    <row r="806" spans="2:30" ht="18.75" hidden="1">
      <c r="B806" s="56"/>
      <c r="C806" s="58"/>
      <c r="D806" s="59"/>
      <c r="E806" s="56"/>
      <c r="F806" s="58"/>
      <c r="G806" s="59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126"/>
      <c r="T806" s="58"/>
      <c r="U806" s="126"/>
      <c r="V806" s="58"/>
      <c r="W806" s="58"/>
      <c r="X806" s="58"/>
      <c r="Y806" s="58"/>
      <c r="Z806" s="58"/>
      <c r="AA806" s="58"/>
      <c r="AB806" s="58"/>
      <c r="AC806" s="58"/>
      <c r="AD806" s="58"/>
    </row>
    <row r="807" spans="2:30" ht="18.75" hidden="1">
      <c r="B807" s="56"/>
      <c r="C807" s="58"/>
      <c r="D807" s="59"/>
      <c r="E807" s="56"/>
      <c r="F807" s="58"/>
      <c r="G807" s="59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126"/>
      <c r="T807" s="58"/>
      <c r="U807" s="126"/>
      <c r="V807" s="58"/>
      <c r="W807" s="58"/>
      <c r="X807" s="58"/>
      <c r="Y807" s="58"/>
      <c r="Z807" s="58"/>
      <c r="AA807" s="58"/>
      <c r="AB807" s="58"/>
      <c r="AC807" s="58"/>
      <c r="AD807" s="58"/>
    </row>
    <row r="808" spans="2:30" ht="18.75" hidden="1">
      <c r="B808" s="56"/>
      <c r="C808" s="58"/>
      <c r="D808" s="59"/>
      <c r="E808" s="56"/>
      <c r="F808" s="58"/>
      <c r="G808" s="59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126"/>
      <c r="T808" s="58"/>
      <c r="U808" s="126"/>
      <c r="V808" s="58"/>
      <c r="W808" s="58"/>
      <c r="X808" s="58"/>
      <c r="Y808" s="58"/>
      <c r="Z808" s="58"/>
      <c r="AA808" s="58"/>
      <c r="AB808" s="58"/>
      <c r="AC808" s="58"/>
      <c r="AD808" s="58"/>
    </row>
    <row r="809" spans="2:30" ht="18.75" hidden="1">
      <c r="B809" s="56"/>
      <c r="C809" s="58"/>
      <c r="D809" s="59"/>
      <c r="E809" s="56"/>
      <c r="F809" s="58"/>
      <c r="G809" s="59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126"/>
      <c r="T809" s="58"/>
      <c r="U809" s="126"/>
      <c r="V809" s="58"/>
      <c r="W809" s="58"/>
      <c r="X809" s="58"/>
      <c r="Y809" s="58"/>
      <c r="Z809" s="58"/>
      <c r="AA809" s="58"/>
      <c r="AB809" s="58"/>
      <c r="AC809" s="58"/>
      <c r="AD809" s="58"/>
    </row>
    <row r="810" spans="2:30" ht="18.75" hidden="1">
      <c r="B810" s="56"/>
      <c r="C810" s="58"/>
      <c r="D810" s="59"/>
      <c r="E810" s="56"/>
      <c r="F810" s="58"/>
      <c r="G810" s="59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126"/>
      <c r="T810" s="58"/>
      <c r="U810" s="126"/>
      <c r="V810" s="58"/>
      <c r="W810" s="58"/>
      <c r="X810" s="58"/>
      <c r="Y810" s="58"/>
      <c r="Z810" s="58"/>
      <c r="AA810" s="58"/>
      <c r="AB810" s="58"/>
      <c r="AC810" s="58"/>
      <c r="AD810" s="58"/>
    </row>
    <row r="811" spans="2:30" ht="18.75" hidden="1">
      <c r="B811" s="56"/>
      <c r="C811" s="58"/>
      <c r="D811" s="59"/>
      <c r="E811" s="56"/>
      <c r="F811" s="58"/>
      <c r="G811" s="59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126"/>
      <c r="T811" s="58"/>
      <c r="U811" s="126"/>
      <c r="V811" s="58"/>
      <c r="W811" s="58"/>
      <c r="X811" s="58"/>
      <c r="Y811" s="58"/>
      <c r="Z811" s="58"/>
      <c r="AA811" s="58"/>
      <c r="AB811" s="58"/>
      <c r="AC811" s="58"/>
      <c r="AD811" s="58"/>
    </row>
    <row r="812" spans="2:30" ht="18.75" hidden="1">
      <c r="B812" s="56"/>
      <c r="C812" s="58"/>
      <c r="D812" s="59"/>
      <c r="E812" s="56"/>
      <c r="F812" s="58"/>
      <c r="G812" s="59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126"/>
      <c r="T812" s="58"/>
      <c r="U812" s="126"/>
      <c r="V812" s="58"/>
      <c r="W812" s="58"/>
      <c r="X812" s="58"/>
      <c r="Y812" s="58"/>
      <c r="Z812" s="58"/>
      <c r="AA812" s="58"/>
      <c r="AB812" s="58"/>
      <c r="AC812" s="58"/>
      <c r="AD812" s="58"/>
    </row>
    <row r="813" spans="2:30" ht="18.75" hidden="1">
      <c r="B813" s="56"/>
      <c r="C813" s="58"/>
      <c r="D813" s="59"/>
      <c r="E813" s="56"/>
      <c r="F813" s="58"/>
      <c r="G813" s="59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126"/>
      <c r="T813" s="58"/>
      <c r="U813" s="126"/>
      <c r="V813" s="58"/>
      <c r="W813" s="58"/>
      <c r="X813" s="58"/>
      <c r="Y813" s="58"/>
      <c r="Z813" s="58"/>
      <c r="AA813" s="58"/>
      <c r="AB813" s="58"/>
      <c r="AC813" s="58"/>
      <c r="AD813" s="58"/>
    </row>
    <row r="814" spans="2:30" ht="18.75" hidden="1">
      <c r="B814" s="56"/>
      <c r="C814" s="58"/>
      <c r="D814" s="59"/>
      <c r="E814" s="56"/>
      <c r="F814" s="58"/>
      <c r="G814" s="59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126"/>
      <c r="T814" s="58"/>
      <c r="U814" s="126"/>
      <c r="V814" s="58"/>
      <c r="W814" s="58"/>
      <c r="X814" s="58"/>
      <c r="Y814" s="58"/>
      <c r="Z814" s="58"/>
      <c r="AA814" s="58"/>
      <c r="AB814" s="58"/>
      <c r="AC814" s="58"/>
      <c r="AD814" s="58"/>
    </row>
    <row r="815" spans="2:30" ht="18.75" hidden="1">
      <c r="B815" s="56"/>
      <c r="C815" s="58"/>
      <c r="D815" s="59"/>
      <c r="E815" s="56"/>
      <c r="F815" s="58"/>
      <c r="G815" s="59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126"/>
      <c r="T815" s="58"/>
      <c r="U815" s="126"/>
      <c r="V815" s="58"/>
      <c r="W815" s="58"/>
      <c r="X815" s="58"/>
      <c r="Y815" s="58"/>
      <c r="Z815" s="58"/>
      <c r="AA815" s="58"/>
      <c r="AB815" s="58"/>
      <c r="AC815" s="58"/>
      <c r="AD815" s="58"/>
    </row>
    <row r="816" spans="2:30" ht="18.75" hidden="1">
      <c r="B816" s="56"/>
      <c r="C816" s="58"/>
      <c r="D816" s="59"/>
      <c r="E816" s="56"/>
      <c r="F816" s="58"/>
      <c r="G816" s="59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126"/>
      <c r="T816" s="58"/>
      <c r="U816" s="126"/>
      <c r="V816" s="58"/>
      <c r="W816" s="58"/>
      <c r="X816" s="58"/>
      <c r="Y816" s="58"/>
      <c r="Z816" s="58"/>
      <c r="AA816" s="58"/>
      <c r="AB816" s="58"/>
      <c r="AC816" s="58"/>
      <c r="AD816" s="58"/>
    </row>
    <row r="817" spans="2:30" ht="18.75" hidden="1">
      <c r="B817" s="56"/>
      <c r="C817" s="58"/>
      <c r="D817" s="59"/>
      <c r="E817" s="56"/>
      <c r="F817" s="58"/>
      <c r="G817" s="59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126"/>
      <c r="T817" s="58"/>
      <c r="U817" s="126"/>
      <c r="V817" s="58"/>
      <c r="W817" s="58"/>
      <c r="X817" s="58"/>
      <c r="Y817" s="58"/>
      <c r="Z817" s="58"/>
      <c r="AA817" s="58"/>
      <c r="AB817" s="58"/>
      <c r="AC817" s="58"/>
      <c r="AD817" s="58"/>
    </row>
    <row r="818" spans="2:30" ht="18.75" hidden="1">
      <c r="B818" s="56"/>
      <c r="C818" s="58"/>
      <c r="D818" s="59"/>
      <c r="E818" s="56"/>
      <c r="F818" s="58"/>
      <c r="G818" s="59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126"/>
      <c r="T818" s="58"/>
      <c r="U818" s="126"/>
      <c r="V818" s="58"/>
      <c r="W818" s="58"/>
      <c r="X818" s="58"/>
      <c r="Y818" s="58"/>
      <c r="Z818" s="58"/>
      <c r="AA818" s="58"/>
      <c r="AB818" s="58"/>
      <c r="AC818" s="58"/>
      <c r="AD818" s="58"/>
    </row>
    <row r="819" spans="2:30" ht="18.75" hidden="1">
      <c r="B819" s="56"/>
      <c r="C819" s="58"/>
      <c r="D819" s="59"/>
      <c r="E819" s="56"/>
      <c r="F819" s="58"/>
      <c r="G819" s="59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126"/>
      <c r="T819" s="58"/>
      <c r="U819" s="126"/>
      <c r="V819" s="58"/>
      <c r="W819" s="58"/>
      <c r="X819" s="58"/>
      <c r="Y819" s="58"/>
      <c r="Z819" s="58"/>
      <c r="AA819" s="58"/>
      <c r="AB819" s="58"/>
      <c r="AC819" s="58"/>
      <c r="AD819" s="58"/>
    </row>
    <row r="820" spans="2:30" ht="18.75" hidden="1">
      <c r="B820" s="56"/>
      <c r="C820" s="58"/>
      <c r="D820" s="59"/>
      <c r="E820" s="56"/>
      <c r="F820" s="58"/>
      <c r="G820" s="59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126"/>
      <c r="T820" s="58"/>
      <c r="U820" s="126"/>
      <c r="V820" s="58"/>
      <c r="W820" s="58"/>
      <c r="X820" s="58"/>
      <c r="Y820" s="58"/>
      <c r="Z820" s="58"/>
      <c r="AA820" s="58"/>
      <c r="AB820" s="58"/>
      <c r="AC820" s="58"/>
      <c r="AD820" s="58"/>
    </row>
    <row r="821" spans="2:30" ht="18.75" hidden="1">
      <c r="B821" s="56"/>
      <c r="C821" s="58"/>
      <c r="D821" s="59"/>
      <c r="E821" s="56"/>
      <c r="F821" s="58"/>
      <c r="G821" s="59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126"/>
      <c r="T821" s="58"/>
      <c r="U821" s="126"/>
      <c r="V821" s="58"/>
      <c r="W821" s="58"/>
      <c r="X821" s="58"/>
      <c r="Y821" s="58"/>
      <c r="Z821" s="58"/>
      <c r="AA821" s="58"/>
      <c r="AB821" s="58"/>
      <c r="AC821" s="58"/>
      <c r="AD821" s="58"/>
    </row>
    <row r="822" spans="2:30" ht="18.75" hidden="1">
      <c r="B822" s="56"/>
      <c r="C822" s="58"/>
      <c r="D822" s="59"/>
      <c r="E822" s="56"/>
      <c r="F822" s="58"/>
      <c r="G822" s="59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126"/>
      <c r="T822" s="58"/>
      <c r="U822" s="126"/>
      <c r="V822" s="58"/>
      <c r="W822" s="58"/>
      <c r="X822" s="58"/>
      <c r="Y822" s="58"/>
      <c r="Z822" s="58"/>
      <c r="AA822" s="58"/>
      <c r="AB822" s="58"/>
      <c r="AC822" s="58"/>
      <c r="AD822" s="58"/>
    </row>
    <row r="823" spans="2:30" ht="18.75" hidden="1">
      <c r="B823" s="56"/>
      <c r="C823" s="58"/>
      <c r="D823" s="59"/>
      <c r="E823" s="56"/>
      <c r="F823" s="58"/>
      <c r="G823" s="59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126"/>
      <c r="T823" s="58"/>
      <c r="U823" s="126"/>
      <c r="V823" s="58"/>
      <c r="W823" s="58"/>
      <c r="X823" s="58"/>
      <c r="Y823" s="58"/>
      <c r="Z823" s="58"/>
      <c r="AA823" s="58"/>
      <c r="AB823" s="58"/>
      <c r="AC823" s="58"/>
      <c r="AD823" s="58"/>
    </row>
    <row r="824" spans="2:30" ht="18.75" hidden="1">
      <c r="B824" s="56"/>
      <c r="C824" s="58"/>
      <c r="D824" s="59"/>
      <c r="E824" s="56"/>
      <c r="F824" s="58"/>
      <c r="G824" s="59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126"/>
      <c r="T824" s="58"/>
      <c r="U824" s="126"/>
      <c r="V824" s="58"/>
      <c r="W824" s="58"/>
      <c r="X824" s="58"/>
      <c r="Y824" s="58"/>
      <c r="Z824" s="58"/>
      <c r="AA824" s="58"/>
      <c r="AB824" s="58"/>
      <c r="AC824" s="58"/>
      <c r="AD824" s="58"/>
    </row>
    <row r="825" spans="2:30" ht="18.75" hidden="1">
      <c r="B825" s="56"/>
      <c r="C825" s="58"/>
      <c r="D825" s="59"/>
      <c r="E825" s="56"/>
      <c r="F825" s="58"/>
      <c r="G825" s="59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126"/>
      <c r="T825" s="58"/>
      <c r="U825" s="126"/>
      <c r="V825" s="58"/>
      <c r="W825" s="58"/>
      <c r="X825" s="58"/>
      <c r="Y825" s="58"/>
      <c r="Z825" s="58"/>
      <c r="AA825" s="58"/>
      <c r="AB825" s="58"/>
      <c r="AC825" s="58"/>
      <c r="AD825" s="58"/>
    </row>
    <row r="826" spans="2:30" ht="18.75" hidden="1">
      <c r="B826" s="56"/>
      <c r="C826" s="58"/>
      <c r="D826" s="59"/>
      <c r="E826" s="56"/>
      <c r="F826" s="58"/>
      <c r="G826" s="59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126"/>
      <c r="T826" s="58"/>
      <c r="U826" s="126"/>
      <c r="V826" s="58"/>
      <c r="W826" s="58"/>
      <c r="X826" s="58"/>
      <c r="Y826" s="58"/>
      <c r="Z826" s="58"/>
      <c r="AA826" s="58"/>
      <c r="AB826" s="58"/>
      <c r="AC826" s="58"/>
      <c r="AD826" s="58"/>
    </row>
    <row r="827" spans="2:30" ht="18.75" hidden="1">
      <c r="B827" s="56"/>
      <c r="C827" s="58"/>
      <c r="D827" s="59"/>
      <c r="E827" s="56"/>
      <c r="F827" s="58"/>
      <c r="G827" s="59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126"/>
      <c r="T827" s="58"/>
      <c r="U827" s="126"/>
      <c r="V827" s="58"/>
      <c r="W827" s="58"/>
      <c r="X827" s="58"/>
      <c r="Y827" s="58"/>
      <c r="Z827" s="58"/>
      <c r="AA827" s="58"/>
      <c r="AB827" s="58"/>
      <c r="AC827" s="58"/>
      <c r="AD827" s="58"/>
    </row>
    <row r="828" spans="2:30" ht="18.75" hidden="1">
      <c r="B828" s="56"/>
      <c r="C828" s="58"/>
      <c r="D828" s="59"/>
      <c r="E828" s="56"/>
      <c r="F828" s="58"/>
      <c r="G828" s="59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126"/>
      <c r="T828" s="58"/>
      <c r="U828" s="126"/>
      <c r="V828" s="58"/>
      <c r="W828" s="58"/>
      <c r="X828" s="58"/>
      <c r="Y828" s="58"/>
      <c r="Z828" s="58"/>
      <c r="AA828" s="58"/>
      <c r="AB828" s="58"/>
      <c r="AC828" s="58"/>
      <c r="AD828" s="58"/>
    </row>
    <row r="829" spans="2:30" ht="18.75" hidden="1">
      <c r="B829" s="56"/>
      <c r="C829" s="58"/>
      <c r="D829" s="59"/>
      <c r="E829" s="56"/>
      <c r="F829" s="58"/>
      <c r="G829" s="59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126"/>
      <c r="T829" s="58"/>
      <c r="U829" s="126"/>
      <c r="V829" s="58"/>
      <c r="W829" s="58"/>
      <c r="X829" s="58"/>
      <c r="Y829" s="58"/>
      <c r="Z829" s="58"/>
      <c r="AA829" s="58"/>
      <c r="AB829" s="58"/>
      <c r="AC829" s="58"/>
      <c r="AD829" s="58"/>
    </row>
    <row r="830" spans="2:30" ht="18.75" hidden="1">
      <c r="B830" s="56"/>
      <c r="C830" s="58"/>
      <c r="D830" s="59"/>
      <c r="E830" s="56"/>
      <c r="F830" s="58"/>
      <c r="G830" s="59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126"/>
      <c r="T830" s="58"/>
      <c r="U830" s="126"/>
      <c r="V830" s="58"/>
      <c r="W830" s="58"/>
      <c r="X830" s="58"/>
      <c r="Y830" s="58"/>
      <c r="Z830" s="58"/>
      <c r="AA830" s="58"/>
      <c r="AB830" s="58"/>
      <c r="AC830" s="58"/>
      <c r="AD830" s="58"/>
    </row>
    <row r="831" spans="2:30" ht="18.75" hidden="1">
      <c r="B831" s="56"/>
      <c r="C831" s="58"/>
      <c r="D831" s="59"/>
      <c r="E831" s="56"/>
      <c r="F831" s="58"/>
      <c r="G831" s="59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126"/>
      <c r="T831" s="58"/>
      <c r="U831" s="126"/>
      <c r="V831" s="58"/>
      <c r="W831" s="58"/>
      <c r="X831" s="58"/>
      <c r="Y831" s="58"/>
      <c r="Z831" s="58"/>
      <c r="AA831" s="58"/>
      <c r="AB831" s="58"/>
      <c r="AC831" s="58"/>
      <c r="AD831" s="58"/>
    </row>
    <row r="832" spans="2:30" ht="18.75" hidden="1">
      <c r="B832" s="56"/>
      <c r="C832" s="58"/>
      <c r="D832" s="59"/>
      <c r="E832" s="56"/>
      <c r="F832" s="58"/>
      <c r="G832" s="59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126"/>
      <c r="T832" s="58"/>
      <c r="U832" s="126"/>
      <c r="V832" s="58"/>
      <c r="W832" s="58"/>
      <c r="X832" s="58"/>
      <c r="Y832" s="58"/>
      <c r="Z832" s="58"/>
      <c r="AA832" s="58"/>
      <c r="AB832" s="58"/>
      <c r="AC832" s="58"/>
      <c r="AD832" s="58"/>
    </row>
    <row r="833" spans="2:30" ht="18.75" hidden="1">
      <c r="B833" s="56"/>
      <c r="C833" s="58"/>
      <c r="D833" s="59"/>
      <c r="E833" s="56"/>
      <c r="F833" s="58"/>
      <c r="G833" s="59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126"/>
      <c r="T833" s="58"/>
      <c r="U833" s="126"/>
      <c r="V833" s="58"/>
      <c r="W833" s="58"/>
      <c r="X833" s="58"/>
      <c r="Y833" s="58"/>
      <c r="Z833" s="58"/>
      <c r="AA833" s="58"/>
      <c r="AB833" s="58"/>
      <c r="AC833" s="58"/>
      <c r="AD833" s="58"/>
    </row>
    <row r="834" spans="2:30" ht="18.75" hidden="1">
      <c r="B834" s="56"/>
      <c r="C834" s="58"/>
      <c r="D834" s="59"/>
      <c r="E834" s="56"/>
      <c r="F834" s="58"/>
      <c r="G834" s="59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126"/>
      <c r="T834" s="58"/>
      <c r="U834" s="126"/>
      <c r="V834" s="58"/>
      <c r="W834" s="58"/>
      <c r="X834" s="58"/>
      <c r="Y834" s="58"/>
      <c r="Z834" s="58"/>
      <c r="AA834" s="58"/>
      <c r="AB834" s="58"/>
      <c r="AC834" s="58"/>
      <c r="AD834" s="58"/>
    </row>
    <row r="835" spans="2:30" ht="18.75" hidden="1">
      <c r="B835" s="56"/>
      <c r="C835" s="58"/>
      <c r="D835" s="59"/>
      <c r="E835" s="56"/>
      <c r="F835" s="58"/>
      <c r="G835" s="59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126"/>
      <c r="T835" s="58"/>
      <c r="U835" s="126"/>
      <c r="V835" s="58"/>
      <c r="W835" s="58"/>
      <c r="X835" s="58"/>
      <c r="Y835" s="58"/>
      <c r="Z835" s="58"/>
      <c r="AA835" s="58"/>
      <c r="AB835" s="58"/>
      <c r="AC835" s="58"/>
      <c r="AD835" s="58"/>
    </row>
    <row r="836" spans="2:30" ht="18.75" hidden="1">
      <c r="B836" s="56"/>
      <c r="C836" s="58"/>
      <c r="D836" s="59"/>
      <c r="E836" s="56"/>
      <c r="F836" s="58"/>
      <c r="G836" s="59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126"/>
      <c r="T836" s="58"/>
      <c r="U836" s="126"/>
      <c r="V836" s="58"/>
      <c r="W836" s="58"/>
      <c r="X836" s="58"/>
      <c r="Y836" s="58"/>
      <c r="Z836" s="58"/>
      <c r="AA836" s="58"/>
      <c r="AB836" s="58"/>
      <c r="AC836" s="58"/>
      <c r="AD836" s="58"/>
    </row>
    <row r="837" spans="2:30" ht="18.75" hidden="1">
      <c r="B837" s="56"/>
      <c r="C837" s="58"/>
      <c r="D837" s="59"/>
      <c r="E837" s="56"/>
      <c r="F837" s="58"/>
      <c r="G837" s="59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126"/>
      <c r="T837" s="58"/>
      <c r="U837" s="126"/>
      <c r="V837" s="58"/>
      <c r="W837" s="58"/>
      <c r="X837" s="58"/>
      <c r="Y837" s="58"/>
      <c r="Z837" s="58"/>
      <c r="AA837" s="58"/>
      <c r="AB837" s="58"/>
      <c r="AC837" s="58"/>
      <c r="AD837" s="58"/>
    </row>
    <row r="838" spans="2:30" ht="18.75" hidden="1">
      <c r="B838" s="56"/>
      <c r="C838" s="58"/>
      <c r="D838" s="59"/>
      <c r="E838" s="56"/>
      <c r="F838" s="58"/>
      <c r="G838" s="59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126"/>
      <c r="T838" s="58"/>
      <c r="U838" s="126"/>
      <c r="V838" s="58"/>
      <c r="W838" s="58"/>
      <c r="X838" s="58"/>
      <c r="Y838" s="58"/>
      <c r="Z838" s="58"/>
      <c r="AA838" s="58"/>
      <c r="AB838" s="58"/>
      <c r="AC838" s="58"/>
      <c r="AD838" s="58"/>
    </row>
    <row r="839" spans="2:30" ht="18.75" hidden="1">
      <c r="B839" s="56"/>
      <c r="C839" s="58"/>
      <c r="D839" s="59"/>
      <c r="E839" s="56"/>
      <c r="F839" s="58"/>
      <c r="G839" s="59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126"/>
      <c r="T839" s="58"/>
      <c r="U839" s="126"/>
      <c r="V839" s="58"/>
      <c r="W839" s="58"/>
      <c r="X839" s="58"/>
      <c r="Y839" s="58"/>
      <c r="Z839" s="58"/>
      <c r="AA839" s="58"/>
      <c r="AB839" s="58"/>
      <c r="AC839" s="58"/>
      <c r="AD839" s="58"/>
    </row>
    <row r="840" spans="2:30" ht="18.75" hidden="1">
      <c r="B840" s="56"/>
      <c r="C840" s="58"/>
      <c r="D840" s="59"/>
      <c r="E840" s="56"/>
      <c r="F840" s="58"/>
      <c r="G840" s="59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126"/>
      <c r="T840" s="58"/>
      <c r="U840" s="126"/>
      <c r="V840" s="58"/>
      <c r="W840" s="58"/>
      <c r="X840" s="58"/>
      <c r="Y840" s="58"/>
      <c r="Z840" s="58"/>
      <c r="AA840" s="58"/>
      <c r="AB840" s="58"/>
      <c r="AC840" s="58"/>
      <c r="AD840" s="58"/>
    </row>
    <row r="841" spans="2:30" ht="18.75" hidden="1">
      <c r="B841" s="56"/>
      <c r="C841" s="58"/>
      <c r="D841" s="59"/>
      <c r="E841" s="56"/>
      <c r="F841" s="58"/>
      <c r="G841" s="59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126"/>
      <c r="T841" s="58"/>
      <c r="U841" s="126"/>
      <c r="V841" s="58"/>
      <c r="W841" s="58"/>
      <c r="X841" s="58"/>
      <c r="Y841" s="58"/>
      <c r="Z841" s="58"/>
      <c r="AA841" s="58"/>
      <c r="AB841" s="58"/>
      <c r="AC841" s="58"/>
      <c r="AD841" s="58"/>
    </row>
    <row r="842" spans="2:30" ht="18.75" hidden="1">
      <c r="B842" s="56"/>
      <c r="C842" s="58"/>
      <c r="D842" s="59"/>
      <c r="E842" s="56"/>
      <c r="F842" s="58"/>
      <c r="G842" s="59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126"/>
      <c r="T842" s="58"/>
      <c r="U842" s="126"/>
      <c r="V842" s="58"/>
      <c r="W842" s="58"/>
      <c r="X842" s="58"/>
      <c r="Y842" s="58"/>
      <c r="Z842" s="58"/>
      <c r="AA842" s="58"/>
      <c r="AB842" s="58"/>
      <c r="AC842" s="58"/>
      <c r="AD842" s="58"/>
    </row>
    <row r="843" spans="2:30" ht="18.75" hidden="1">
      <c r="B843" s="56"/>
      <c r="C843" s="58"/>
      <c r="D843" s="59"/>
      <c r="E843" s="56"/>
      <c r="F843" s="58"/>
      <c r="G843" s="59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126"/>
      <c r="T843" s="58"/>
      <c r="U843" s="126"/>
      <c r="V843" s="58"/>
      <c r="W843" s="58"/>
      <c r="X843" s="58"/>
      <c r="Y843" s="58"/>
      <c r="Z843" s="58"/>
      <c r="AA843" s="58"/>
      <c r="AB843" s="58"/>
      <c r="AC843" s="58"/>
      <c r="AD843" s="58"/>
    </row>
    <row r="844" spans="2:30" ht="18.75" hidden="1">
      <c r="B844" s="56"/>
      <c r="C844" s="58"/>
      <c r="D844" s="59"/>
      <c r="E844" s="56"/>
      <c r="F844" s="58"/>
      <c r="G844" s="59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126"/>
      <c r="T844" s="58"/>
      <c r="U844" s="126"/>
      <c r="V844" s="58"/>
      <c r="W844" s="58"/>
      <c r="X844" s="58"/>
      <c r="Y844" s="58"/>
      <c r="Z844" s="58"/>
      <c r="AA844" s="58"/>
      <c r="AB844" s="58"/>
      <c r="AC844" s="58"/>
      <c r="AD844" s="58"/>
    </row>
    <row r="845" spans="2:30" ht="18.75" hidden="1">
      <c r="B845" s="56"/>
      <c r="C845" s="58"/>
      <c r="D845" s="59"/>
      <c r="E845" s="56"/>
      <c r="F845" s="58"/>
      <c r="G845" s="59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126"/>
      <c r="T845" s="58"/>
      <c r="U845" s="126"/>
      <c r="V845" s="58"/>
      <c r="W845" s="58"/>
      <c r="X845" s="58"/>
      <c r="Y845" s="58"/>
      <c r="Z845" s="58"/>
      <c r="AA845" s="58"/>
      <c r="AB845" s="58"/>
      <c r="AC845" s="58"/>
      <c r="AD845" s="58"/>
    </row>
    <row r="846" spans="2:30" ht="18.75" hidden="1">
      <c r="B846" s="56"/>
      <c r="C846" s="58"/>
      <c r="D846" s="59"/>
      <c r="E846" s="56"/>
      <c r="F846" s="58"/>
      <c r="G846" s="59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126"/>
      <c r="T846" s="58"/>
      <c r="U846" s="126"/>
      <c r="V846" s="58"/>
      <c r="W846" s="58"/>
      <c r="X846" s="58"/>
      <c r="Y846" s="58"/>
      <c r="Z846" s="58"/>
      <c r="AA846" s="58"/>
      <c r="AB846" s="58"/>
      <c r="AC846" s="58"/>
      <c r="AD846" s="58"/>
    </row>
    <row r="847" spans="2:30" ht="18.75" hidden="1">
      <c r="B847" s="56"/>
      <c r="C847" s="58"/>
      <c r="D847" s="59"/>
      <c r="E847" s="56"/>
      <c r="F847" s="58"/>
      <c r="G847" s="59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126"/>
      <c r="T847" s="58"/>
      <c r="U847" s="126"/>
      <c r="V847" s="58"/>
      <c r="W847" s="58"/>
      <c r="X847" s="58"/>
      <c r="Y847" s="58"/>
      <c r="Z847" s="58"/>
      <c r="AA847" s="58"/>
      <c r="AB847" s="58"/>
      <c r="AC847" s="58"/>
      <c r="AD847" s="58"/>
    </row>
    <row r="848" spans="2:30" ht="18.75" hidden="1">
      <c r="B848" s="56"/>
      <c r="C848" s="58"/>
      <c r="D848" s="59"/>
      <c r="E848" s="56"/>
      <c r="F848" s="58"/>
      <c r="G848" s="59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126"/>
      <c r="T848" s="58"/>
      <c r="U848" s="126"/>
      <c r="V848" s="58"/>
      <c r="W848" s="58"/>
      <c r="X848" s="58"/>
      <c r="Y848" s="58"/>
      <c r="Z848" s="58"/>
      <c r="AA848" s="58"/>
      <c r="AB848" s="58"/>
      <c r="AC848" s="58"/>
      <c r="AD848" s="58"/>
    </row>
    <row r="849" spans="2:30" ht="18.75" hidden="1">
      <c r="B849" s="56"/>
      <c r="C849" s="58"/>
      <c r="D849" s="59"/>
      <c r="E849" s="56"/>
      <c r="F849" s="58"/>
      <c r="G849" s="59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126"/>
      <c r="T849" s="58"/>
      <c r="U849" s="126"/>
      <c r="V849" s="58"/>
      <c r="W849" s="58"/>
      <c r="X849" s="58"/>
      <c r="Y849" s="58"/>
      <c r="Z849" s="58"/>
      <c r="AA849" s="58"/>
      <c r="AB849" s="58"/>
      <c r="AC849" s="58"/>
      <c r="AD849" s="58"/>
    </row>
    <row r="850" spans="2:30" ht="18.75" hidden="1">
      <c r="B850" s="56"/>
      <c r="C850" s="58"/>
      <c r="D850" s="59"/>
      <c r="E850" s="56"/>
      <c r="F850" s="58"/>
      <c r="G850" s="59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126"/>
      <c r="T850" s="58"/>
      <c r="U850" s="126"/>
      <c r="V850" s="58"/>
      <c r="W850" s="58"/>
      <c r="X850" s="58"/>
      <c r="Y850" s="58"/>
      <c r="Z850" s="58"/>
      <c r="AA850" s="58"/>
      <c r="AB850" s="58"/>
      <c r="AC850" s="58"/>
      <c r="AD850" s="58"/>
    </row>
    <row r="851" spans="2:30" ht="18.75" hidden="1">
      <c r="B851" s="56"/>
      <c r="C851" s="58"/>
      <c r="D851" s="59"/>
      <c r="E851" s="56"/>
      <c r="F851" s="58"/>
      <c r="G851" s="59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126"/>
      <c r="T851" s="58"/>
      <c r="U851" s="126"/>
      <c r="V851" s="58"/>
      <c r="W851" s="58"/>
      <c r="X851" s="58"/>
      <c r="Y851" s="58"/>
      <c r="Z851" s="58"/>
      <c r="AA851" s="58"/>
      <c r="AB851" s="58"/>
      <c r="AC851" s="58"/>
      <c r="AD851" s="58"/>
    </row>
    <row r="852" spans="2:30" ht="18.75" hidden="1">
      <c r="B852" s="56"/>
      <c r="C852" s="58"/>
      <c r="D852" s="59"/>
      <c r="E852" s="56"/>
      <c r="F852" s="58"/>
      <c r="G852" s="59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126"/>
      <c r="T852" s="58"/>
      <c r="U852" s="126"/>
      <c r="V852" s="58"/>
      <c r="W852" s="58"/>
      <c r="X852" s="58"/>
      <c r="Y852" s="58"/>
      <c r="Z852" s="58"/>
      <c r="AA852" s="58"/>
      <c r="AB852" s="58"/>
      <c r="AC852" s="58"/>
      <c r="AD852" s="58"/>
    </row>
    <row r="853" spans="2:30" ht="18.75" hidden="1">
      <c r="B853" s="56"/>
      <c r="C853" s="58"/>
      <c r="D853" s="59"/>
      <c r="E853" s="56"/>
      <c r="F853" s="58"/>
      <c r="G853" s="59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126"/>
      <c r="T853" s="58"/>
      <c r="U853" s="126"/>
      <c r="V853" s="58"/>
      <c r="W853" s="58"/>
      <c r="X853" s="58"/>
      <c r="Y853" s="58"/>
      <c r="Z853" s="58"/>
      <c r="AA853" s="58"/>
      <c r="AB853" s="58"/>
      <c r="AC853" s="58"/>
      <c r="AD853" s="58"/>
    </row>
    <row r="854" spans="2:30" ht="18.75" hidden="1">
      <c r="B854" s="56"/>
      <c r="C854" s="58"/>
      <c r="D854" s="59"/>
      <c r="E854" s="56"/>
      <c r="F854" s="58"/>
      <c r="G854" s="59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126"/>
      <c r="T854" s="58"/>
      <c r="U854" s="126"/>
      <c r="V854" s="58"/>
      <c r="W854" s="58"/>
      <c r="X854" s="58"/>
      <c r="Y854" s="58"/>
      <c r="Z854" s="58"/>
      <c r="AA854" s="58"/>
      <c r="AB854" s="58"/>
      <c r="AC854" s="58"/>
      <c r="AD854" s="58"/>
    </row>
    <row r="855" spans="2:30" ht="18.75" hidden="1">
      <c r="B855" s="56"/>
      <c r="C855" s="58"/>
      <c r="D855" s="59"/>
      <c r="E855" s="56"/>
      <c r="F855" s="58"/>
      <c r="G855" s="59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126"/>
      <c r="T855" s="58"/>
      <c r="U855" s="126"/>
      <c r="V855" s="58"/>
      <c r="W855" s="58"/>
      <c r="X855" s="58"/>
      <c r="Y855" s="58"/>
      <c r="Z855" s="58"/>
      <c r="AA855" s="58"/>
      <c r="AB855" s="58"/>
      <c r="AC855" s="58"/>
      <c r="AD855" s="58"/>
    </row>
    <row r="856" spans="2:30" ht="18.75" hidden="1">
      <c r="B856" s="56"/>
      <c r="C856" s="58"/>
      <c r="D856" s="59"/>
      <c r="E856" s="56"/>
      <c r="F856" s="58"/>
      <c r="G856" s="59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126"/>
      <c r="T856" s="58"/>
      <c r="U856" s="126"/>
      <c r="V856" s="58"/>
      <c r="W856" s="58"/>
      <c r="X856" s="58"/>
      <c r="Y856" s="58"/>
      <c r="Z856" s="58"/>
      <c r="AA856" s="58"/>
      <c r="AB856" s="58"/>
      <c r="AC856" s="58"/>
      <c r="AD856" s="58"/>
    </row>
    <row r="857" spans="2:30" ht="18.75" hidden="1">
      <c r="B857" s="56"/>
      <c r="C857" s="58"/>
      <c r="D857" s="59"/>
      <c r="E857" s="56"/>
      <c r="F857" s="58"/>
      <c r="G857" s="59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126"/>
      <c r="T857" s="58"/>
      <c r="U857" s="126"/>
      <c r="V857" s="58"/>
      <c r="W857" s="58"/>
      <c r="X857" s="58"/>
      <c r="Y857" s="58"/>
      <c r="Z857" s="58"/>
      <c r="AA857" s="58"/>
      <c r="AB857" s="58"/>
      <c r="AC857" s="58"/>
      <c r="AD857" s="58"/>
    </row>
    <row r="858" spans="2:30" ht="18.75" hidden="1">
      <c r="B858" s="56"/>
      <c r="C858" s="58"/>
      <c r="D858" s="59"/>
      <c r="E858" s="56"/>
      <c r="F858" s="58"/>
      <c r="G858" s="59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126"/>
      <c r="T858" s="58"/>
      <c r="U858" s="126"/>
      <c r="V858" s="58"/>
      <c r="W858" s="58"/>
      <c r="X858" s="58"/>
      <c r="Y858" s="58"/>
      <c r="Z858" s="58"/>
      <c r="AA858" s="58"/>
      <c r="AB858" s="58"/>
      <c r="AC858" s="58"/>
      <c r="AD858" s="58"/>
    </row>
    <row r="859" spans="2:30" ht="18.75" hidden="1">
      <c r="B859" s="56"/>
      <c r="C859" s="58"/>
      <c r="D859" s="59"/>
      <c r="E859" s="56"/>
      <c r="F859" s="58"/>
      <c r="G859" s="59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126"/>
      <c r="T859" s="58"/>
      <c r="U859" s="126"/>
      <c r="V859" s="58"/>
      <c r="W859" s="58"/>
      <c r="X859" s="58"/>
      <c r="Y859" s="58"/>
      <c r="Z859" s="58"/>
      <c r="AA859" s="58"/>
      <c r="AB859" s="58"/>
      <c r="AC859" s="58"/>
      <c r="AD859" s="58"/>
    </row>
    <row r="860" spans="2:30" ht="18.75" hidden="1">
      <c r="B860" s="56"/>
      <c r="C860" s="58"/>
      <c r="D860" s="59"/>
      <c r="E860" s="56"/>
      <c r="F860" s="58"/>
      <c r="G860" s="59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126"/>
      <c r="T860" s="58"/>
      <c r="U860" s="126"/>
      <c r="V860" s="58"/>
      <c r="W860" s="58"/>
      <c r="X860" s="58"/>
      <c r="Y860" s="58"/>
      <c r="Z860" s="58"/>
      <c r="AA860" s="58"/>
      <c r="AB860" s="58"/>
      <c r="AC860" s="58"/>
      <c r="AD860" s="58"/>
    </row>
    <row r="861" spans="2:30" ht="18.75" hidden="1">
      <c r="B861" s="56"/>
      <c r="C861" s="58"/>
      <c r="D861" s="59"/>
      <c r="E861" s="56"/>
      <c r="F861" s="58"/>
      <c r="G861" s="59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126"/>
      <c r="T861" s="58"/>
      <c r="U861" s="126"/>
      <c r="V861" s="58"/>
      <c r="W861" s="58"/>
      <c r="X861" s="58"/>
      <c r="Y861" s="58"/>
      <c r="Z861" s="58"/>
      <c r="AA861" s="58"/>
      <c r="AB861" s="58"/>
      <c r="AC861" s="58"/>
      <c r="AD861" s="58"/>
    </row>
    <row r="862" spans="2:30" ht="18.75" hidden="1">
      <c r="B862" s="56"/>
      <c r="C862" s="58"/>
      <c r="D862" s="59"/>
      <c r="E862" s="56"/>
      <c r="F862" s="58"/>
      <c r="G862" s="59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126"/>
      <c r="T862" s="58"/>
      <c r="U862" s="126"/>
      <c r="V862" s="58"/>
      <c r="W862" s="58"/>
      <c r="X862" s="58"/>
      <c r="Y862" s="58"/>
      <c r="Z862" s="58"/>
      <c r="AA862" s="58"/>
      <c r="AB862" s="58"/>
      <c r="AC862" s="58"/>
      <c r="AD862" s="58"/>
    </row>
    <row r="863" spans="2:30" ht="18.75" hidden="1">
      <c r="B863" s="56"/>
      <c r="C863" s="58"/>
      <c r="D863" s="59"/>
      <c r="E863" s="56"/>
      <c r="F863" s="58"/>
      <c r="G863" s="59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126"/>
      <c r="T863" s="58"/>
      <c r="U863" s="126"/>
      <c r="V863" s="58"/>
      <c r="W863" s="58"/>
      <c r="X863" s="58"/>
      <c r="Y863" s="58"/>
      <c r="Z863" s="58"/>
      <c r="AA863" s="58"/>
      <c r="AB863" s="58"/>
      <c r="AC863" s="58"/>
      <c r="AD863" s="58"/>
    </row>
    <row r="864" spans="2:30" ht="18.75" hidden="1">
      <c r="B864" s="56"/>
      <c r="C864" s="58"/>
      <c r="D864" s="59"/>
      <c r="E864" s="56"/>
      <c r="F864" s="58"/>
      <c r="G864" s="59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126"/>
      <c r="T864" s="58"/>
      <c r="U864" s="126"/>
      <c r="V864" s="58"/>
      <c r="W864" s="58"/>
      <c r="X864" s="58"/>
      <c r="Y864" s="58"/>
      <c r="Z864" s="58"/>
      <c r="AA864" s="58"/>
      <c r="AB864" s="58"/>
      <c r="AC864" s="58"/>
      <c r="AD864" s="58"/>
    </row>
    <row r="865" spans="2:30" ht="18.75" hidden="1">
      <c r="B865" s="56"/>
      <c r="C865" s="58"/>
      <c r="D865" s="59"/>
      <c r="E865" s="56"/>
      <c r="F865" s="58"/>
      <c r="G865" s="59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126"/>
      <c r="T865" s="58"/>
      <c r="U865" s="126"/>
      <c r="V865" s="58"/>
      <c r="W865" s="58"/>
      <c r="X865" s="58"/>
      <c r="Y865" s="58"/>
      <c r="Z865" s="58"/>
      <c r="AA865" s="58"/>
      <c r="AB865" s="58"/>
      <c r="AC865" s="58"/>
      <c r="AD865" s="58"/>
    </row>
    <row r="866" spans="2:30" ht="18.75" hidden="1">
      <c r="B866" s="56"/>
      <c r="C866" s="58"/>
      <c r="D866" s="59"/>
      <c r="E866" s="56"/>
      <c r="F866" s="58"/>
      <c r="G866" s="59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126"/>
      <c r="T866" s="58"/>
      <c r="U866" s="126"/>
      <c r="V866" s="58"/>
      <c r="W866" s="58"/>
      <c r="X866" s="58"/>
      <c r="Y866" s="58"/>
      <c r="Z866" s="58"/>
      <c r="AA866" s="58"/>
      <c r="AB866" s="58"/>
      <c r="AC866" s="58"/>
      <c r="AD866" s="58"/>
    </row>
    <row r="867" spans="2:30" ht="18.75" hidden="1">
      <c r="B867" s="56"/>
      <c r="C867" s="58"/>
      <c r="D867" s="59"/>
      <c r="E867" s="56"/>
      <c r="F867" s="58"/>
      <c r="G867" s="59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126"/>
      <c r="T867" s="58"/>
      <c r="U867" s="126"/>
      <c r="V867" s="58"/>
      <c r="W867" s="58"/>
      <c r="X867" s="58"/>
      <c r="Y867" s="58"/>
      <c r="Z867" s="58"/>
      <c r="AA867" s="58"/>
      <c r="AB867" s="58"/>
      <c r="AC867" s="58"/>
      <c r="AD867" s="58"/>
    </row>
    <row r="868" spans="2:30" ht="18.75" hidden="1">
      <c r="B868" s="56"/>
      <c r="C868" s="58"/>
      <c r="D868" s="59"/>
      <c r="E868" s="56"/>
      <c r="F868" s="58"/>
      <c r="G868" s="59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126"/>
      <c r="T868" s="58"/>
      <c r="U868" s="126"/>
      <c r="V868" s="58"/>
      <c r="W868" s="58"/>
      <c r="X868" s="58"/>
      <c r="Y868" s="58"/>
      <c r="Z868" s="58"/>
      <c r="AA868" s="58"/>
      <c r="AB868" s="58"/>
      <c r="AC868" s="58"/>
      <c r="AD868" s="58"/>
    </row>
    <row r="869" spans="2:30" ht="18.75" hidden="1">
      <c r="B869" s="56"/>
      <c r="C869" s="58"/>
      <c r="D869" s="59"/>
      <c r="E869" s="56"/>
      <c r="F869" s="58"/>
      <c r="G869" s="59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126"/>
      <c r="T869" s="58"/>
      <c r="U869" s="126"/>
      <c r="V869" s="58"/>
      <c r="W869" s="58"/>
      <c r="X869" s="58"/>
      <c r="Y869" s="58"/>
      <c r="Z869" s="58"/>
      <c r="AA869" s="58"/>
      <c r="AB869" s="58"/>
      <c r="AC869" s="58"/>
      <c r="AD869" s="58"/>
    </row>
    <row r="870" spans="2:30" ht="18.75" hidden="1">
      <c r="B870" s="56"/>
      <c r="C870" s="58"/>
      <c r="D870" s="59"/>
      <c r="E870" s="56"/>
      <c r="F870" s="58"/>
      <c r="G870" s="59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126"/>
      <c r="T870" s="58"/>
      <c r="U870" s="126"/>
      <c r="V870" s="58"/>
      <c r="W870" s="58"/>
      <c r="X870" s="58"/>
      <c r="Y870" s="58"/>
      <c r="Z870" s="58"/>
      <c r="AA870" s="58"/>
      <c r="AB870" s="58"/>
      <c r="AC870" s="58"/>
      <c r="AD870" s="58"/>
    </row>
    <row r="871" spans="2:30" ht="18.75" hidden="1">
      <c r="B871" s="56"/>
      <c r="C871" s="58"/>
      <c r="D871" s="59"/>
      <c r="E871" s="56"/>
      <c r="F871" s="58"/>
      <c r="G871" s="59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126"/>
      <c r="T871" s="58"/>
      <c r="U871" s="126"/>
      <c r="V871" s="58"/>
      <c r="W871" s="58"/>
      <c r="X871" s="58"/>
      <c r="Y871" s="58"/>
      <c r="Z871" s="58"/>
      <c r="AA871" s="58"/>
      <c r="AB871" s="58"/>
      <c r="AC871" s="58"/>
      <c r="AD871" s="58"/>
    </row>
    <row r="872" spans="2:30" ht="18.75" hidden="1">
      <c r="B872" s="56"/>
      <c r="C872" s="58"/>
      <c r="D872" s="59"/>
      <c r="E872" s="56"/>
      <c r="F872" s="58"/>
      <c r="G872" s="59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126"/>
      <c r="T872" s="58"/>
      <c r="U872" s="126"/>
      <c r="V872" s="58"/>
      <c r="W872" s="58"/>
      <c r="X872" s="58"/>
      <c r="Y872" s="58"/>
      <c r="Z872" s="58"/>
      <c r="AA872" s="58"/>
      <c r="AB872" s="58"/>
      <c r="AC872" s="58"/>
      <c r="AD872" s="58"/>
    </row>
    <row r="873" spans="2:30" ht="18.75" hidden="1">
      <c r="B873" s="56"/>
      <c r="C873" s="58"/>
      <c r="D873" s="59"/>
      <c r="E873" s="56"/>
      <c r="F873" s="58"/>
      <c r="G873" s="59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126"/>
      <c r="T873" s="58"/>
      <c r="U873" s="126"/>
      <c r="V873" s="58"/>
      <c r="W873" s="58"/>
      <c r="X873" s="58"/>
      <c r="Y873" s="58"/>
      <c r="Z873" s="58"/>
      <c r="AA873" s="58"/>
      <c r="AB873" s="58"/>
      <c r="AC873" s="58"/>
      <c r="AD873" s="58"/>
    </row>
    <row r="874" spans="2:30" ht="18.75" hidden="1">
      <c r="B874" s="56"/>
      <c r="C874" s="58"/>
      <c r="D874" s="59"/>
      <c r="E874" s="56"/>
      <c r="F874" s="58"/>
      <c r="G874" s="59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126"/>
      <c r="T874" s="58"/>
      <c r="U874" s="126"/>
      <c r="V874" s="58"/>
      <c r="W874" s="58"/>
      <c r="X874" s="58"/>
      <c r="Y874" s="58"/>
      <c r="Z874" s="58"/>
      <c r="AA874" s="58"/>
      <c r="AB874" s="58"/>
      <c r="AC874" s="58"/>
      <c r="AD874" s="58"/>
    </row>
    <row r="875" spans="2:30" ht="18.75" hidden="1">
      <c r="B875" s="56"/>
      <c r="C875" s="58"/>
      <c r="D875" s="59"/>
      <c r="E875" s="56"/>
      <c r="F875" s="58"/>
      <c r="G875" s="59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126"/>
      <c r="T875" s="58"/>
      <c r="U875" s="126"/>
      <c r="V875" s="58"/>
      <c r="W875" s="58"/>
      <c r="X875" s="58"/>
      <c r="Y875" s="58"/>
      <c r="Z875" s="58"/>
      <c r="AA875" s="58"/>
      <c r="AB875" s="58"/>
      <c r="AC875" s="58"/>
      <c r="AD875" s="58"/>
    </row>
    <row r="876" spans="2:30" ht="18.75" hidden="1">
      <c r="B876" s="56"/>
      <c r="C876" s="58"/>
      <c r="D876" s="59"/>
      <c r="E876" s="56"/>
      <c r="F876" s="58"/>
      <c r="G876" s="59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126"/>
      <c r="T876" s="58"/>
      <c r="U876" s="126"/>
      <c r="V876" s="58"/>
      <c r="W876" s="58"/>
      <c r="X876" s="58"/>
      <c r="Y876" s="58"/>
      <c r="Z876" s="58"/>
      <c r="AA876" s="58"/>
      <c r="AB876" s="58"/>
      <c r="AC876" s="58"/>
      <c r="AD876" s="58"/>
    </row>
    <row r="877" spans="2:30" ht="18.75" hidden="1">
      <c r="B877" s="56"/>
      <c r="C877" s="58"/>
      <c r="D877" s="59"/>
      <c r="E877" s="56"/>
      <c r="F877" s="58"/>
      <c r="G877" s="59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126"/>
      <c r="T877" s="58"/>
      <c r="U877" s="126"/>
      <c r="V877" s="58"/>
      <c r="W877" s="58"/>
      <c r="X877" s="58"/>
      <c r="Y877" s="58"/>
      <c r="Z877" s="58"/>
      <c r="AA877" s="58"/>
      <c r="AB877" s="58"/>
      <c r="AC877" s="58"/>
      <c r="AD877" s="58"/>
    </row>
    <row r="878" spans="2:30" ht="18.75" hidden="1">
      <c r="B878" s="56"/>
      <c r="C878" s="58"/>
      <c r="D878" s="59"/>
      <c r="E878" s="56"/>
      <c r="F878" s="58"/>
      <c r="G878" s="59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126"/>
      <c r="T878" s="58"/>
      <c r="U878" s="126"/>
      <c r="V878" s="58"/>
      <c r="W878" s="58"/>
      <c r="X878" s="58"/>
      <c r="Y878" s="58"/>
      <c r="Z878" s="58"/>
      <c r="AA878" s="58"/>
      <c r="AB878" s="58"/>
      <c r="AC878" s="58"/>
      <c r="AD878" s="58"/>
    </row>
    <row r="879" spans="2:30" ht="18.75" hidden="1">
      <c r="B879" s="56"/>
      <c r="C879" s="58"/>
      <c r="D879" s="59"/>
      <c r="E879" s="56"/>
      <c r="F879" s="58"/>
      <c r="G879" s="59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126"/>
      <c r="T879" s="58"/>
      <c r="U879" s="126"/>
      <c r="V879" s="58"/>
      <c r="W879" s="58"/>
      <c r="X879" s="58"/>
      <c r="Y879" s="58"/>
      <c r="Z879" s="58"/>
      <c r="AA879" s="58"/>
      <c r="AB879" s="58"/>
      <c r="AC879" s="58"/>
      <c r="AD879" s="58"/>
    </row>
    <row r="880" spans="2:30" ht="18.75" hidden="1">
      <c r="B880" s="56"/>
      <c r="C880" s="58"/>
      <c r="D880" s="59"/>
      <c r="E880" s="56"/>
      <c r="F880" s="58"/>
      <c r="G880" s="59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126"/>
      <c r="T880" s="58"/>
      <c r="U880" s="126"/>
      <c r="V880" s="58"/>
      <c r="W880" s="58"/>
      <c r="X880" s="58"/>
      <c r="Y880" s="58"/>
      <c r="Z880" s="58"/>
      <c r="AA880" s="58"/>
      <c r="AB880" s="58"/>
      <c r="AC880" s="58"/>
      <c r="AD880" s="58"/>
    </row>
    <row r="881" spans="2:30" ht="18.75" hidden="1">
      <c r="B881" s="56"/>
      <c r="C881" s="58"/>
      <c r="D881" s="59"/>
      <c r="E881" s="56"/>
      <c r="F881" s="58"/>
      <c r="G881" s="59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126"/>
      <c r="T881" s="58"/>
      <c r="U881" s="126"/>
      <c r="V881" s="58"/>
      <c r="W881" s="58"/>
      <c r="X881" s="58"/>
      <c r="Y881" s="58"/>
      <c r="Z881" s="58"/>
      <c r="AA881" s="58"/>
      <c r="AB881" s="58"/>
      <c r="AC881" s="58"/>
      <c r="AD881" s="58"/>
    </row>
    <row r="882" spans="2:30" ht="18.75" hidden="1">
      <c r="B882" s="56"/>
      <c r="C882" s="58"/>
      <c r="D882" s="59"/>
      <c r="E882" s="56"/>
      <c r="F882" s="58"/>
      <c r="G882" s="59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126"/>
      <c r="T882" s="58"/>
      <c r="U882" s="126"/>
      <c r="V882" s="58"/>
      <c r="W882" s="58"/>
      <c r="X882" s="58"/>
      <c r="Y882" s="58"/>
      <c r="Z882" s="58"/>
      <c r="AA882" s="58"/>
      <c r="AB882" s="58"/>
      <c r="AC882" s="58"/>
      <c r="AD882" s="58"/>
    </row>
    <row r="883" spans="2:30" ht="18.75" hidden="1">
      <c r="B883" s="56"/>
      <c r="C883" s="58"/>
      <c r="D883" s="59"/>
      <c r="E883" s="56"/>
      <c r="F883" s="58"/>
      <c r="G883" s="59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126"/>
      <c r="T883" s="58"/>
      <c r="U883" s="126"/>
      <c r="V883" s="58"/>
      <c r="W883" s="58"/>
      <c r="X883" s="58"/>
      <c r="Y883" s="58"/>
      <c r="Z883" s="58"/>
      <c r="AA883" s="58"/>
      <c r="AB883" s="58"/>
      <c r="AC883" s="58"/>
      <c r="AD883" s="58"/>
    </row>
    <row r="884" spans="2:30" ht="18.75" hidden="1">
      <c r="B884" s="56"/>
      <c r="C884" s="58"/>
      <c r="D884" s="59"/>
      <c r="E884" s="56"/>
      <c r="F884" s="58"/>
      <c r="G884" s="59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126"/>
      <c r="T884" s="58"/>
      <c r="U884" s="126"/>
      <c r="V884" s="58"/>
      <c r="W884" s="58"/>
      <c r="X884" s="58"/>
      <c r="Y884" s="58"/>
      <c r="Z884" s="58"/>
      <c r="AA884" s="58"/>
      <c r="AB884" s="58"/>
      <c r="AC884" s="58"/>
      <c r="AD884" s="58"/>
    </row>
    <row r="885" spans="2:30" ht="18.75" hidden="1">
      <c r="B885" s="56"/>
      <c r="C885" s="58"/>
      <c r="D885" s="59"/>
      <c r="E885" s="56"/>
      <c r="F885" s="58"/>
      <c r="G885" s="59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126"/>
      <c r="T885" s="58"/>
      <c r="U885" s="126"/>
      <c r="V885" s="58"/>
      <c r="W885" s="58"/>
      <c r="X885" s="58"/>
      <c r="Y885" s="58"/>
      <c r="Z885" s="58"/>
      <c r="AA885" s="58"/>
      <c r="AB885" s="58"/>
      <c r="AC885" s="58"/>
      <c r="AD885" s="58"/>
    </row>
    <row r="886" spans="2:30" ht="18.75" hidden="1">
      <c r="B886" s="56"/>
      <c r="C886" s="58"/>
      <c r="D886" s="59"/>
      <c r="E886" s="56"/>
      <c r="F886" s="58"/>
      <c r="G886" s="59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126"/>
      <c r="T886" s="58"/>
      <c r="U886" s="126"/>
      <c r="V886" s="58"/>
      <c r="W886" s="58"/>
      <c r="X886" s="58"/>
      <c r="Y886" s="58"/>
      <c r="Z886" s="58"/>
      <c r="AA886" s="58"/>
      <c r="AB886" s="58"/>
      <c r="AC886" s="58"/>
      <c r="AD886" s="58"/>
    </row>
    <row r="887" spans="2:30" ht="18.75" hidden="1">
      <c r="B887" s="56"/>
      <c r="C887" s="58"/>
      <c r="D887" s="59"/>
      <c r="E887" s="56"/>
      <c r="F887" s="58"/>
      <c r="G887" s="59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126"/>
      <c r="T887" s="58"/>
      <c r="U887" s="126"/>
      <c r="V887" s="58"/>
      <c r="W887" s="58"/>
      <c r="X887" s="58"/>
      <c r="Y887" s="58"/>
      <c r="Z887" s="58"/>
      <c r="AA887" s="58"/>
      <c r="AB887" s="58"/>
      <c r="AC887" s="58"/>
      <c r="AD887" s="58"/>
    </row>
    <row r="888" spans="2:30" ht="18.75" hidden="1">
      <c r="B888" s="56"/>
      <c r="C888" s="58"/>
      <c r="D888" s="59"/>
      <c r="E888" s="56"/>
      <c r="F888" s="58"/>
      <c r="G888" s="59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126"/>
      <c r="T888" s="58"/>
      <c r="U888" s="126"/>
      <c r="V888" s="58"/>
      <c r="W888" s="58"/>
      <c r="X888" s="58"/>
      <c r="Y888" s="58"/>
      <c r="Z888" s="58"/>
      <c r="AA888" s="58"/>
      <c r="AB888" s="58"/>
      <c r="AC888" s="58"/>
      <c r="AD888" s="58"/>
    </row>
    <row r="889" spans="2:30" ht="18.75" hidden="1">
      <c r="B889" s="56"/>
      <c r="C889" s="58"/>
      <c r="D889" s="59"/>
      <c r="E889" s="56"/>
      <c r="F889" s="58"/>
      <c r="G889" s="59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126"/>
      <c r="T889" s="58"/>
      <c r="U889" s="126"/>
      <c r="V889" s="58"/>
      <c r="W889" s="58"/>
      <c r="X889" s="58"/>
      <c r="Y889" s="58"/>
      <c r="Z889" s="58"/>
      <c r="AA889" s="58"/>
      <c r="AB889" s="58"/>
      <c r="AC889" s="58"/>
      <c r="AD889" s="58"/>
    </row>
    <row r="890" spans="2:30" ht="18.75" hidden="1">
      <c r="B890" s="56"/>
      <c r="C890" s="58"/>
      <c r="D890" s="59"/>
      <c r="E890" s="56"/>
      <c r="F890" s="58"/>
      <c r="G890" s="59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126"/>
      <c r="T890" s="58"/>
      <c r="U890" s="126"/>
      <c r="V890" s="58"/>
      <c r="W890" s="58"/>
      <c r="X890" s="58"/>
      <c r="Y890" s="58"/>
      <c r="Z890" s="58"/>
      <c r="AA890" s="58"/>
      <c r="AB890" s="58"/>
      <c r="AC890" s="58"/>
      <c r="AD890" s="58"/>
    </row>
    <row r="891" spans="2:30" ht="18.75" hidden="1">
      <c r="B891" s="56"/>
      <c r="C891" s="58"/>
      <c r="D891" s="59"/>
      <c r="E891" s="56"/>
      <c r="F891" s="58"/>
      <c r="G891" s="59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126"/>
      <c r="T891" s="58"/>
      <c r="U891" s="126"/>
      <c r="V891" s="58"/>
      <c r="W891" s="58"/>
      <c r="X891" s="58"/>
      <c r="Y891" s="58"/>
      <c r="Z891" s="58"/>
      <c r="AA891" s="58"/>
      <c r="AB891" s="58"/>
      <c r="AC891" s="58"/>
      <c r="AD891" s="58"/>
    </row>
    <row r="892" spans="2:30" ht="18.75" hidden="1">
      <c r="B892" s="56"/>
      <c r="C892" s="58"/>
      <c r="D892" s="59"/>
      <c r="E892" s="56"/>
      <c r="F892" s="58"/>
      <c r="G892" s="59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126"/>
      <c r="T892" s="58"/>
      <c r="U892" s="126"/>
      <c r="V892" s="58"/>
      <c r="W892" s="58"/>
      <c r="X892" s="58"/>
      <c r="Y892" s="58"/>
      <c r="Z892" s="58"/>
      <c r="AA892" s="58"/>
      <c r="AB892" s="58"/>
      <c r="AC892" s="58"/>
      <c r="AD892" s="58"/>
    </row>
    <row r="893" spans="2:30" ht="18.75" hidden="1">
      <c r="B893" s="56"/>
      <c r="C893" s="58"/>
      <c r="D893" s="59"/>
      <c r="E893" s="56"/>
      <c r="F893" s="58"/>
      <c r="G893" s="59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126"/>
      <c r="T893" s="58"/>
      <c r="U893" s="126"/>
      <c r="V893" s="58"/>
      <c r="W893" s="58"/>
      <c r="X893" s="58"/>
      <c r="Y893" s="58"/>
      <c r="Z893" s="58"/>
      <c r="AA893" s="58"/>
      <c r="AB893" s="58"/>
      <c r="AC893" s="58"/>
      <c r="AD893" s="58"/>
    </row>
    <row r="894" spans="2:30" ht="18.75" hidden="1">
      <c r="B894" s="56"/>
      <c r="C894" s="58"/>
      <c r="D894" s="59"/>
      <c r="E894" s="56"/>
      <c r="F894" s="58"/>
      <c r="G894" s="59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126"/>
      <c r="T894" s="58"/>
      <c r="U894" s="126"/>
      <c r="V894" s="58"/>
      <c r="W894" s="58"/>
      <c r="X894" s="58"/>
      <c r="Y894" s="58"/>
      <c r="Z894" s="58"/>
      <c r="AA894" s="58"/>
      <c r="AB894" s="58"/>
      <c r="AC894" s="58"/>
      <c r="AD894" s="58"/>
    </row>
    <row r="895" spans="2:30" ht="18.75" hidden="1">
      <c r="B895" s="56"/>
      <c r="C895" s="58"/>
      <c r="D895" s="59"/>
      <c r="E895" s="56"/>
      <c r="F895" s="58"/>
      <c r="G895" s="59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126"/>
      <c r="T895" s="58"/>
      <c r="U895" s="126"/>
      <c r="V895" s="58"/>
      <c r="W895" s="58"/>
      <c r="X895" s="58"/>
      <c r="Y895" s="58"/>
      <c r="Z895" s="58"/>
      <c r="AA895" s="58"/>
      <c r="AB895" s="58"/>
      <c r="AC895" s="58"/>
      <c r="AD895" s="58"/>
    </row>
    <row r="896" spans="2:30" ht="18.75" hidden="1">
      <c r="B896" s="56"/>
      <c r="C896" s="58"/>
      <c r="D896" s="59"/>
      <c r="E896" s="56"/>
      <c r="F896" s="58"/>
      <c r="G896" s="59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126"/>
      <c r="T896" s="58"/>
      <c r="U896" s="126"/>
      <c r="V896" s="58"/>
      <c r="W896" s="58"/>
      <c r="X896" s="58"/>
      <c r="Y896" s="58"/>
      <c r="Z896" s="58"/>
      <c r="AA896" s="58"/>
      <c r="AB896" s="58"/>
      <c r="AC896" s="58"/>
      <c r="AD896" s="58"/>
    </row>
    <row r="897" spans="2:30" ht="18.75" hidden="1">
      <c r="B897" s="28"/>
      <c r="C897" s="58"/>
      <c r="D897" s="59"/>
      <c r="E897" s="28"/>
      <c r="F897" s="58"/>
      <c r="G897" s="59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126"/>
      <c r="T897" s="58"/>
      <c r="U897" s="126"/>
      <c r="V897" s="58"/>
      <c r="W897" s="58"/>
      <c r="X897" s="58"/>
      <c r="Y897" s="58"/>
      <c r="Z897" s="58"/>
      <c r="AA897" s="58"/>
      <c r="AB897" s="58"/>
      <c r="AC897" s="58"/>
      <c r="AD897" s="58"/>
    </row>
    <row r="898" spans="2:30" ht="18.75" hidden="1">
      <c r="B898" s="28"/>
      <c r="C898" s="58"/>
      <c r="D898" s="59"/>
      <c r="E898" s="28"/>
      <c r="F898" s="58"/>
      <c r="G898" s="59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126"/>
      <c r="T898" s="58"/>
      <c r="U898" s="126"/>
      <c r="V898" s="58"/>
      <c r="W898" s="58"/>
      <c r="X898" s="58"/>
      <c r="Y898" s="58"/>
      <c r="Z898" s="58"/>
      <c r="AA898" s="58"/>
      <c r="AB898" s="58"/>
      <c r="AC898" s="58"/>
      <c r="AD898" s="58"/>
    </row>
    <row r="899" spans="2:30" ht="18.75" hidden="1">
      <c r="B899" s="28"/>
      <c r="C899" s="58"/>
      <c r="D899" s="59"/>
      <c r="E899" s="28"/>
      <c r="F899" s="58"/>
      <c r="G899" s="59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126"/>
      <c r="T899" s="58"/>
      <c r="U899" s="126"/>
      <c r="V899" s="58"/>
      <c r="W899" s="58"/>
      <c r="X899" s="58"/>
      <c r="Y899" s="58"/>
      <c r="Z899" s="58"/>
      <c r="AA899" s="58"/>
      <c r="AB899" s="58"/>
      <c r="AC899" s="58"/>
      <c r="AD899" s="58"/>
    </row>
    <row r="900" spans="2:30" ht="18.75" hidden="1">
      <c r="B900" s="28"/>
      <c r="C900" s="58"/>
      <c r="D900" s="59"/>
      <c r="E900" s="28"/>
      <c r="F900" s="58"/>
      <c r="G900" s="59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126"/>
      <c r="T900" s="58"/>
      <c r="U900" s="126"/>
      <c r="V900" s="58"/>
      <c r="W900" s="58"/>
      <c r="X900" s="58"/>
      <c r="Y900" s="58"/>
      <c r="Z900" s="58"/>
      <c r="AA900" s="58"/>
      <c r="AB900" s="58"/>
      <c r="AC900" s="58"/>
      <c r="AD900" s="58"/>
    </row>
    <row r="901" spans="2:30" ht="18.75" hidden="1">
      <c r="B901" s="28"/>
      <c r="C901" s="58"/>
      <c r="D901" s="59"/>
      <c r="E901" s="28"/>
      <c r="F901" s="58"/>
      <c r="G901" s="59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126"/>
      <c r="T901" s="58"/>
      <c r="U901" s="126"/>
      <c r="V901" s="58"/>
      <c r="W901" s="58"/>
      <c r="X901" s="58"/>
      <c r="Y901" s="58"/>
      <c r="Z901" s="58"/>
      <c r="AA901" s="58"/>
      <c r="AB901" s="58"/>
      <c r="AC901" s="58"/>
      <c r="AD901" s="58"/>
    </row>
    <row r="902" spans="2:30" ht="18.75" hidden="1">
      <c r="B902" s="28"/>
      <c r="C902" s="58"/>
      <c r="D902" s="59"/>
      <c r="E902" s="28"/>
      <c r="F902" s="58"/>
      <c r="G902" s="59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126"/>
      <c r="T902" s="58"/>
      <c r="U902" s="126"/>
      <c r="V902" s="58"/>
      <c r="W902" s="58"/>
      <c r="X902" s="58"/>
      <c r="Y902" s="58"/>
      <c r="Z902" s="58"/>
      <c r="AA902" s="58"/>
      <c r="AB902" s="58"/>
      <c r="AC902" s="58"/>
      <c r="AD902" s="58"/>
    </row>
    <row r="903" spans="2:30" ht="18.75" hidden="1">
      <c r="B903" s="28"/>
      <c r="C903" s="58"/>
      <c r="D903" s="59"/>
      <c r="E903" s="28"/>
      <c r="F903" s="58"/>
      <c r="G903" s="59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126"/>
      <c r="T903" s="58"/>
      <c r="U903" s="126"/>
      <c r="V903" s="58"/>
      <c r="W903" s="58"/>
      <c r="X903" s="58"/>
      <c r="Y903" s="58"/>
      <c r="Z903" s="58"/>
      <c r="AA903" s="58"/>
      <c r="AB903" s="58"/>
      <c r="AC903" s="58"/>
      <c r="AD903" s="58"/>
    </row>
    <row r="904" spans="2:30" ht="18.75" hidden="1">
      <c r="B904" s="28"/>
      <c r="C904" s="58"/>
      <c r="D904" s="59"/>
      <c r="E904" s="28"/>
      <c r="F904" s="58"/>
      <c r="G904" s="59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126"/>
      <c r="T904" s="58"/>
      <c r="U904" s="126"/>
      <c r="V904" s="58"/>
      <c r="W904" s="58"/>
      <c r="X904" s="58"/>
      <c r="Y904" s="58"/>
      <c r="Z904" s="58"/>
      <c r="AA904" s="58"/>
      <c r="AB904" s="58"/>
      <c r="AC904" s="58"/>
      <c r="AD904" s="58"/>
    </row>
    <row r="905" spans="2:30" ht="18.75" hidden="1">
      <c r="B905" s="28"/>
      <c r="C905" s="58"/>
      <c r="D905" s="59"/>
      <c r="E905" s="28"/>
      <c r="F905" s="58"/>
      <c r="G905" s="59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126"/>
      <c r="T905" s="58"/>
      <c r="U905" s="126"/>
      <c r="V905" s="58"/>
      <c r="W905" s="58"/>
      <c r="X905" s="58"/>
      <c r="Y905" s="58"/>
      <c r="Z905" s="58"/>
      <c r="AA905" s="58"/>
      <c r="AB905" s="58"/>
      <c r="AC905" s="58"/>
      <c r="AD905" s="58"/>
    </row>
    <row r="906" spans="2:30" ht="18.75" hidden="1">
      <c r="B906" s="28"/>
      <c r="C906" s="58"/>
      <c r="D906" s="59"/>
      <c r="E906" s="28"/>
      <c r="F906" s="58"/>
      <c r="G906" s="59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126"/>
      <c r="T906" s="58"/>
      <c r="U906" s="126"/>
      <c r="V906" s="58"/>
      <c r="W906" s="58"/>
      <c r="X906" s="58"/>
      <c r="Y906" s="58"/>
      <c r="Z906" s="58"/>
      <c r="AA906" s="58"/>
      <c r="AB906" s="58"/>
      <c r="AC906" s="58"/>
      <c r="AD906" s="58"/>
    </row>
    <row r="907" spans="2:30" ht="18.75" hidden="1">
      <c r="B907" s="28"/>
      <c r="C907" s="58"/>
      <c r="D907" s="59"/>
      <c r="E907" s="28"/>
      <c r="F907" s="58"/>
      <c r="G907" s="59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126"/>
      <c r="T907" s="58"/>
      <c r="U907" s="126"/>
      <c r="V907" s="58"/>
      <c r="W907" s="58"/>
      <c r="X907" s="58"/>
      <c r="Y907" s="58"/>
      <c r="Z907" s="58"/>
      <c r="AA907" s="58"/>
      <c r="AB907" s="58"/>
      <c r="AC907" s="58"/>
      <c r="AD907" s="58"/>
    </row>
    <row r="908" spans="2:30" ht="18.75" hidden="1">
      <c r="B908" s="28"/>
      <c r="C908" s="58"/>
      <c r="D908" s="59"/>
      <c r="E908" s="28"/>
      <c r="F908" s="58"/>
      <c r="G908" s="59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126"/>
      <c r="T908" s="58"/>
      <c r="U908" s="126"/>
      <c r="V908" s="58"/>
      <c r="W908" s="58"/>
      <c r="X908" s="58"/>
      <c r="Y908" s="58"/>
      <c r="Z908" s="58"/>
      <c r="AA908" s="58"/>
      <c r="AB908" s="58"/>
      <c r="AC908" s="58"/>
      <c r="AD908" s="58"/>
    </row>
    <row r="909" spans="2:30" ht="18.75" hidden="1">
      <c r="B909" s="28"/>
      <c r="C909" s="58"/>
      <c r="D909" s="59"/>
      <c r="E909" s="28"/>
      <c r="F909" s="58"/>
      <c r="G909" s="59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126"/>
      <c r="T909" s="58"/>
      <c r="U909" s="126"/>
      <c r="V909" s="58"/>
      <c r="W909" s="58"/>
      <c r="X909" s="58"/>
      <c r="Y909" s="58"/>
      <c r="Z909" s="58"/>
      <c r="AA909" s="58"/>
      <c r="AB909" s="58"/>
      <c r="AC909" s="58"/>
      <c r="AD909" s="58"/>
    </row>
    <row r="910" spans="2:30" ht="18.75" hidden="1">
      <c r="B910" s="28"/>
      <c r="C910" s="58"/>
      <c r="D910" s="59"/>
      <c r="E910" s="28"/>
      <c r="F910" s="58"/>
      <c r="G910" s="59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126"/>
      <c r="T910" s="58"/>
      <c r="U910" s="126"/>
      <c r="V910" s="58"/>
      <c r="W910" s="58"/>
      <c r="X910" s="58"/>
      <c r="Y910" s="58"/>
      <c r="Z910" s="58"/>
      <c r="AA910" s="58"/>
      <c r="AB910" s="58"/>
      <c r="AC910" s="58"/>
      <c r="AD910" s="58"/>
    </row>
    <row r="911" spans="2:30" ht="18.75" hidden="1">
      <c r="B911" s="28"/>
      <c r="C911" s="58"/>
      <c r="D911" s="59"/>
      <c r="E911" s="28"/>
      <c r="F911" s="58"/>
      <c r="G911" s="59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126"/>
      <c r="T911" s="58"/>
      <c r="U911" s="126"/>
      <c r="V911" s="58"/>
      <c r="W911" s="58"/>
      <c r="X911" s="58"/>
      <c r="Y911" s="58"/>
      <c r="Z911" s="58"/>
      <c r="AA911" s="58"/>
      <c r="AB911" s="58"/>
      <c r="AC911" s="58"/>
      <c r="AD911" s="58"/>
    </row>
    <row r="912" spans="2:30" ht="18.75" hidden="1">
      <c r="B912" s="28"/>
      <c r="C912" s="58"/>
      <c r="D912" s="59"/>
      <c r="E912" s="28"/>
      <c r="F912" s="58"/>
      <c r="G912" s="59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126"/>
      <c r="T912" s="58"/>
      <c r="U912" s="126"/>
      <c r="V912" s="58"/>
      <c r="W912" s="58"/>
      <c r="X912" s="58"/>
      <c r="Y912" s="58"/>
      <c r="Z912" s="58"/>
      <c r="AA912" s="58"/>
      <c r="AB912" s="58"/>
      <c r="AC912" s="58"/>
      <c r="AD912" s="58"/>
    </row>
    <row r="913" spans="2:30" ht="18.75" hidden="1">
      <c r="B913" s="28"/>
      <c r="C913" s="58"/>
      <c r="D913" s="59"/>
      <c r="E913" s="28"/>
      <c r="F913" s="58"/>
      <c r="G913" s="59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126"/>
      <c r="T913" s="58"/>
      <c r="U913" s="126"/>
      <c r="V913" s="58"/>
      <c r="W913" s="58"/>
      <c r="X913" s="58"/>
      <c r="Y913" s="58"/>
      <c r="Z913" s="58"/>
      <c r="AA913" s="58"/>
      <c r="AB913" s="58"/>
      <c r="AC913" s="58"/>
      <c r="AD913" s="58"/>
    </row>
    <row r="914" spans="2:30" ht="18.75" hidden="1">
      <c r="B914" s="28"/>
      <c r="C914" s="58"/>
      <c r="D914" s="59"/>
      <c r="E914" s="28"/>
      <c r="F914" s="58"/>
      <c r="G914" s="59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126"/>
      <c r="T914" s="58"/>
      <c r="U914" s="126"/>
      <c r="V914" s="58"/>
      <c r="W914" s="58"/>
      <c r="X914" s="58"/>
      <c r="Y914" s="58"/>
      <c r="Z914" s="58"/>
      <c r="AA914" s="58"/>
      <c r="AB914" s="58"/>
      <c r="AC914" s="58"/>
      <c r="AD914" s="58"/>
    </row>
    <row r="915" spans="2:30" ht="18.75" hidden="1">
      <c r="B915" s="28"/>
      <c r="C915" s="58"/>
      <c r="D915" s="59"/>
      <c r="E915" s="28"/>
      <c r="F915" s="58"/>
      <c r="G915" s="59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126"/>
      <c r="T915" s="58"/>
      <c r="U915" s="126"/>
      <c r="V915" s="58"/>
      <c r="W915" s="58"/>
      <c r="X915" s="58"/>
      <c r="Y915" s="58"/>
      <c r="Z915" s="58"/>
      <c r="AA915" s="58"/>
      <c r="AB915" s="58"/>
      <c r="AC915" s="58"/>
      <c r="AD915" s="58"/>
    </row>
    <row r="916" spans="2:30" ht="18.75" hidden="1">
      <c r="B916" s="28"/>
      <c r="C916" s="58"/>
      <c r="D916" s="59"/>
      <c r="E916" s="28"/>
      <c r="F916" s="58"/>
      <c r="G916" s="59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126"/>
      <c r="T916" s="58"/>
      <c r="U916" s="126"/>
      <c r="V916" s="58"/>
      <c r="W916" s="58"/>
      <c r="X916" s="58"/>
      <c r="Y916" s="58"/>
      <c r="Z916" s="58"/>
      <c r="AA916" s="58"/>
      <c r="AB916" s="58"/>
      <c r="AC916" s="58"/>
      <c r="AD916" s="58"/>
    </row>
    <row r="917" spans="2:30" ht="18.75" hidden="1">
      <c r="B917" s="28"/>
      <c r="C917" s="58"/>
      <c r="D917" s="59"/>
      <c r="E917" s="28"/>
      <c r="F917" s="58"/>
      <c r="G917" s="59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126"/>
      <c r="T917" s="58"/>
      <c r="U917" s="126"/>
      <c r="V917" s="58"/>
      <c r="W917" s="58"/>
      <c r="X917" s="58"/>
      <c r="Y917" s="58"/>
      <c r="Z917" s="58"/>
      <c r="AA917" s="58"/>
      <c r="AB917" s="58"/>
      <c r="AC917" s="58"/>
      <c r="AD917" s="58"/>
    </row>
    <row r="918" spans="2:30" ht="18.75" hidden="1">
      <c r="B918" s="28"/>
      <c r="C918" s="58"/>
      <c r="D918" s="59"/>
      <c r="E918" s="28"/>
      <c r="F918" s="58"/>
      <c r="G918" s="59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126"/>
      <c r="T918" s="58"/>
      <c r="U918" s="126"/>
      <c r="V918" s="58"/>
      <c r="W918" s="58"/>
      <c r="X918" s="58"/>
      <c r="Y918" s="58"/>
      <c r="Z918" s="58"/>
      <c r="AA918" s="58"/>
      <c r="AB918" s="58"/>
      <c r="AC918" s="58"/>
      <c r="AD918" s="58"/>
    </row>
    <row r="919" spans="2:30" ht="18.75" hidden="1">
      <c r="B919" s="28"/>
      <c r="C919" s="58"/>
      <c r="D919" s="59"/>
      <c r="E919" s="28"/>
      <c r="F919" s="58"/>
      <c r="G919" s="59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126"/>
      <c r="T919" s="58"/>
      <c r="U919" s="126"/>
      <c r="V919" s="58"/>
      <c r="W919" s="58"/>
      <c r="X919" s="58"/>
      <c r="Y919" s="58"/>
      <c r="Z919" s="58"/>
      <c r="AA919" s="58"/>
      <c r="AB919" s="58"/>
      <c r="AC919" s="58"/>
      <c r="AD919" s="58"/>
    </row>
    <row r="920" spans="2:30" ht="18.75" hidden="1">
      <c r="B920" s="28"/>
      <c r="C920" s="58"/>
      <c r="D920" s="59"/>
      <c r="E920" s="28"/>
      <c r="F920" s="58"/>
      <c r="G920" s="59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126"/>
      <c r="T920" s="58"/>
      <c r="U920" s="126"/>
      <c r="V920" s="58"/>
      <c r="W920" s="58"/>
      <c r="X920" s="58"/>
      <c r="Y920" s="58"/>
      <c r="Z920" s="58"/>
      <c r="AA920" s="58"/>
      <c r="AB920" s="58"/>
      <c r="AC920" s="58"/>
      <c r="AD920" s="58"/>
    </row>
    <row r="921" spans="2:30" ht="18.75" hidden="1">
      <c r="B921" s="28"/>
      <c r="C921" s="58"/>
      <c r="D921" s="59"/>
      <c r="E921" s="28"/>
      <c r="F921" s="58"/>
      <c r="G921" s="59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126"/>
      <c r="T921" s="58"/>
      <c r="U921" s="126"/>
      <c r="V921" s="58"/>
      <c r="W921" s="58"/>
      <c r="X921" s="58"/>
      <c r="Y921" s="58"/>
      <c r="Z921" s="58"/>
      <c r="AA921" s="58"/>
      <c r="AB921" s="58"/>
      <c r="AC921" s="58"/>
      <c r="AD921" s="58"/>
    </row>
    <row r="922" spans="2:30" ht="18.75" hidden="1">
      <c r="B922" s="28"/>
      <c r="C922" s="58"/>
      <c r="D922" s="59"/>
      <c r="E922" s="28"/>
      <c r="F922" s="58"/>
      <c r="G922" s="59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126"/>
      <c r="T922" s="58"/>
      <c r="U922" s="126"/>
      <c r="V922" s="58"/>
      <c r="W922" s="58"/>
      <c r="X922" s="58"/>
      <c r="Y922" s="58"/>
      <c r="Z922" s="58"/>
      <c r="AA922" s="58"/>
      <c r="AB922" s="58"/>
      <c r="AC922" s="58"/>
      <c r="AD922" s="58"/>
    </row>
    <row r="923" spans="2:30" ht="18.75" hidden="1">
      <c r="B923" s="28"/>
      <c r="C923" s="58"/>
      <c r="D923" s="59"/>
      <c r="E923" s="28"/>
      <c r="F923" s="58"/>
      <c r="G923" s="59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126"/>
      <c r="T923" s="58"/>
      <c r="U923" s="126"/>
      <c r="V923" s="58"/>
      <c r="W923" s="58"/>
      <c r="X923" s="58"/>
      <c r="Y923" s="58"/>
      <c r="Z923" s="58"/>
      <c r="AA923" s="58"/>
      <c r="AB923" s="58"/>
      <c r="AC923" s="58"/>
      <c r="AD923" s="58"/>
    </row>
    <row r="924" spans="2:30" ht="18.75" hidden="1">
      <c r="B924" s="28"/>
      <c r="C924" s="58"/>
      <c r="D924" s="59"/>
      <c r="E924" s="28"/>
      <c r="F924" s="58"/>
      <c r="G924" s="59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126"/>
      <c r="T924" s="58"/>
      <c r="U924" s="126"/>
      <c r="V924" s="58"/>
      <c r="W924" s="58"/>
      <c r="X924" s="58"/>
      <c r="Y924" s="58"/>
      <c r="Z924" s="58"/>
      <c r="AA924" s="58"/>
      <c r="AB924" s="58"/>
      <c r="AC924" s="58"/>
      <c r="AD924" s="58"/>
    </row>
    <row r="925" spans="2:30" ht="18.75" hidden="1">
      <c r="B925" s="28"/>
      <c r="C925" s="58"/>
      <c r="D925" s="59"/>
      <c r="E925" s="28"/>
      <c r="F925" s="58"/>
      <c r="G925" s="59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126"/>
      <c r="T925" s="58"/>
      <c r="U925" s="126"/>
      <c r="V925" s="58"/>
      <c r="W925" s="58"/>
      <c r="X925" s="58"/>
      <c r="Y925" s="58"/>
      <c r="Z925" s="58"/>
      <c r="AA925" s="58"/>
      <c r="AB925" s="58"/>
      <c r="AC925" s="58"/>
      <c r="AD925" s="58"/>
    </row>
    <row r="926" spans="2:30" ht="18.75" hidden="1">
      <c r="B926" s="28"/>
      <c r="C926" s="58"/>
      <c r="D926" s="59"/>
      <c r="E926" s="28"/>
      <c r="F926" s="58"/>
      <c r="G926" s="59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126"/>
      <c r="T926" s="58"/>
      <c r="U926" s="126"/>
      <c r="V926" s="58"/>
      <c r="W926" s="58"/>
      <c r="X926" s="58"/>
      <c r="Y926" s="58"/>
      <c r="Z926" s="58"/>
      <c r="AA926" s="58"/>
      <c r="AB926" s="58"/>
      <c r="AC926" s="58"/>
      <c r="AD926" s="58"/>
    </row>
    <row r="927" spans="2:30" ht="18.75" hidden="1">
      <c r="B927" s="28"/>
      <c r="C927" s="58"/>
      <c r="D927" s="59"/>
      <c r="E927" s="28"/>
      <c r="F927" s="58"/>
      <c r="G927" s="59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126"/>
      <c r="T927" s="58"/>
      <c r="U927" s="126"/>
      <c r="V927" s="58"/>
      <c r="W927" s="58"/>
      <c r="X927" s="58"/>
      <c r="Y927" s="58"/>
      <c r="Z927" s="58"/>
      <c r="AA927" s="58"/>
      <c r="AB927" s="58"/>
      <c r="AC927" s="58"/>
      <c r="AD927" s="58"/>
    </row>
    <row r="928" spans="2:30" ht="18.75" hidden="1">
      <c r="B928" s="28"/>
      <c r="C928" s="58"/>
      <c r="D928" s="59"/>
      <c r="E928" s="28"/>
      <c r="F928" s="58"/>
      <c r="G928" s="59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126"/>
      <c r="T928" s="58"/>
      <c r="U928" s="126"/>
      <c r="V928" s="58"/>
      <c r="W928" s="58"/>
      <c r="X928" s="58"/>
      <c r="Y928" s="58"/>
      <c r="Z928" s="58"/>
      <c r="AA928" s="58"/>
      <c r="AB928" s="58"/>
      <c r="AC928" s="58"/>
      <c r="AD928" s="58"/>
    </row>
    <row r="929" spans="2:30" ht="18.75" hidden="1">
      <c r="B929" s="28"/>
      <c r="C929" s="58"/>
      <c r="D929" s="59"/>
      <c r="E929" s="28"/>
      <c r="F929" s="58"/>
      <c r="G929" s="59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126"/>
      <c r="T929" s="58"/>
      <c r="U929" s="126"/>
      <c r="V929" s="58"/>
      <c r="W929" s="58"/>
      <c r="X929" s="58"/>
      <c r="Y929" s="58"/>
      <c r="Z929" s="58"/>
      <c r="AA929" s="58"/>
      <c r="AB929" s="58"/>
      <c r="AC929" s="58"/>
      <c r="AD929" s="58"/>
    </row>
    <row r="930" spans="2:30" ht="18.75" hidden="1">
      <c r="B930" s="28"/>
      <c r="C930" s="58"/>
      <c r="D930" s="59"/>
      <c r="E930" s="28"/>
      <c r="F930" s="58"/>
      <c r="G930" s="59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126"/>
      <c r="T930" s="58"/>
      <c r="U930" s="126"/>
      <c r="V930" s="58"/>
      <c r="W930" s="58"/>
      <c r="X930" s="58"/>
      <c r="Y930" s="58"/>
      <c r="Z930" s="58"/>
      <c r="AA930" s="58"/>
      <c r="AB930" s="58"/>
      <c r="AC930" s="58"/>
      <c r="AD930" s="58"/>
    </row>
    <row r="931" spans="2:30" ht="18.75" hidden="1">
      <c r="B931" s="28"/>
      <c r="C931" s="58"/>
      <c r="D931" s="59"/>
      <c r="E931" s="28"/>
      <c r="F931" s="58"/>
      <c r="G931" s="59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126"/>
      <c r="T931" s="58"/>
      <c r="U931" s="126"/>
      <c r="V931" s="58"/>
      <c r="W931" s="58"/>
      <c r="X931" s="58"/>
      <c r="Y931" s="58"/>
      <c r="Z931" s="58"/>
      <c r="AA931" s="58"/>
      <c r="AB931" s="58"/>
      <c r="AC931" s="58"/>
      <c r="AD931" s="58"/>
    </row>
    <row r="932" spans="2:30" ht="18.75" hidden="1">
      <c r="B932" s="28"/>
      <c r="C932" s="58"/>
      <c r="D932" s="59"/>
      <c r="E932" s="28"/>
      <c r="F932" s="58"/>
      <c r="G932" s="59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126"/>
      <c r="T932" s="58"/>
      <c r="U932" s="126"/>
      <c r="V932" s="58"/>
      <c r="W932" s="58"/>
      <c r="X932" s="58"/>
      <c r="Y932" s="58"/>
      <c r="Z932" s="58"/>
      <c r="AA932" s="58"/>
      <c r="AB932" s="58"/>
      <c r="AC932" s="58"/>
      <c r="AD932" s="58"/>
    </row>
    <row r="933" spans="2:30" ht="18.75" hidden="1">
      <c r="B933" s="28"/>
      <c r="C933" s="58"/>
      <c r="D933" s="59"/>
      <c r="E933" s="28"/>
      <c r="F933" s="58"/>
      <c r="G933" s="59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126"/>
      <c r="T933" s="58"/>
      <c r="U933" s="126"/>
      <c r="V933" s="58"/>
      <c r="W933" s="58"/>
      <c r="X933" s="58"/>
      <c r="Y933" s="58"/>
      <c r="Z933" s="58"/>
      <c r="AA933" s="58"/>
      <c r="AB933" s="58"/>
      <c r="AC933" s="58"/>
      <c r="AD933" s="58"/>
    </row>
    <row r="934" spans="2:30" ht="18.75" hidden="1">
      <c r="B934" s="28"/>
      <c r="C934" s="58"/>
      <c r="D934" s="59"/>
      <c r="E934" s="28"/>
      <c r="F934" s="58"/>
      <c r="G934" s="59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126"/>
      <c r="T934" s="58"/>
      <c r="U934" s="126"/>
      <c r="V934" s="58"/>
      <c r="W934" s="58"/>
      <c r="X934" s="58"/>
      <c r="Y934" s="58"/>
      <c r="Z934" s="58"/>
      <c r="AA934" s="58"/>
      <c r="AB934" s="58"/>
      <c r="AC934" s="58"/>
      <c r="AD934" s="58"/>
    </row>
    <row r="935" spans="2:30" ht="18.75" hidden="1">
      <c r="B935" s="28"/>
      <c r="C935" s="58"/>
      <c r="D935" s="59"/>
      <c r="E935" s="28"/>
      <c r="F935" s="58"/>
      <c r="G935" s="59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126"/>
      <c r="T935" s="58"/>
      <c r="U935" s="126"/>
      <c r="V935" s="58"/>
      <c r="W935" s="58"/>
      <c r="X935" s="58"/>
      <c r="Y935" s="58"/>
      <c r="Z935" s="58"/>
      <c r="AA935" s="58"/>
      <c r="AB935" s="58"/>
      <c r="AC935" s="58"/>
      <c r="AD935" s="58"/>
    </row>
    <row r="936" spans="2:30" ht="18.75" hidden="1">
      <c r="B936" s="28"/>
      <c r="C936" s="58"/>
      <c r="D936" s="59"/>
      <c r="E936" s="28"/>
      <c r="F936" s="58"/>
      <c r="G936" s="59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126"/>
      <c r="T936" s="58"/>
      <c r="U936" s="126"/>
      <c r="V936" s="58"/>
      <c r="W936" s="58"/>
      <c r="X936" s="58"/>
      <c r="Y936" s="58"/>
      <c r="Z936" s="58"/>
      <c r="AA936" s="58"/>
      <c r="AB936" s="58"/>
      <c r="AC936" s="58"/>
      <c r="AD936" s="58"/>
    </row>
    <row r="937" spans="2:30" ht="18.75" hidden="1">
      <c r="B937" s="28"/>
      <c r="C937" s="58"/>
      <c r="D937" s="59"/>
      <c r="E937" s="28"/>
      <c r="F937" s="58"/>
      <c r="G937" s="59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126"/>
      <c r="T937" s="58"/>
      <c r="U937" s="126"/>
      <c r="V937" s="58"/>
      <c r="W937" s="58"/>
      <c r="X937" s="58"/>
      <c r="Y937" s="58"/>
      <c r="Z937" s="58"/>
      <c r="AA937" s="58"/>
      <c r="AB937" s="58"/>
      <c r="AC937" s="58"/>
      <c r="AD937" s="58"/>
    </row>
    <row r="938" spans="2:30" ht="18.75" hidden="1">
      <c r="B938" s="28"/>
      <c r="C938" s="58"/>
      <c r="D938" s="59"/>
      <c r="E938" s="28"/>
      <c r="F938" s="58"/>
      <c r="G938" s="59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126"/>
      <c r="T938" s="58"/>
      <c r="U938" s="126"/>
      <c r="V938" s="58"/>
      <c r="W938" s="58"/>
      <c r="X938" s="58"/>
      <c r="Y938" s="58"/>
      <c r="Z938" s="58"/>
      <c r="AA938" s="58"/>
      <c r="AB938" s="58"/>
      <c r="AC938" s="58"/>
      <c r="AD938" s="58"/>
    </row>
    <row r="939" spans="2:30" ht="18.75" hidden="1">
      <c r="B939" s="28"/>
      <c r="C939" s="58"/>
      <c r="D939" s="59"/>
      <c r="E939" s="28"/>
      <c r="F939" s="58"/>
      <c r="G939" s="59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126"/>
      <c r="T939" s="58"/>
      <c r="U939" s="126"/>
      <c r="V939" s="58"/>
      <c r="W939" s="58"/>
      <c r="X939" s="58"/>
      <c r="Y939" s="58"/>
      <c r="Z939" s="58"/>
      <c r="AA939" s="58"/>
      <c r="AB939" s="58"/>
      <c r="AC939" s="58"/>
      <c r="AD939" s="58"/>
    </row>
    <row r="940" spans="2:30" ht="18.75" hidden="1">
      <c r="B940" s="28"/>
      <c r="C940" s="58"/>
      <c r="D940" s="59"/>
      <c r="E940" s="28"/>
      <c r="F940" s="58"/>
      <c r="G940" s="59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126"/>
      <c r="T940" s="58"/>
      <c r="U940" s="126"/>
      <c r="V940" s="58"/>
      <c r="W940" s="58"/>
      <c r="X940" s="58"/>
      <c r="Y940" s="58"/>
      <c r="Z940" s="58"/>
      <c r="AA940" s="58"/>
      <c r="AB940" s="58"/>
      <c r="AC940" s="58"/>
      <c r="AD940" s="58"/>
    </row>
    <row r="941" spans="2:30" ht="18.75" hidden="1">
      <c r="B941" s="28"/>
      <c r="C941" s="58"/>
      <c r="D941" s="59"/>
      <c r="E941" s="28"/>
      <c r="F941" s="58"/>
      <c r="G941" s="59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126"/>
      <c r="T941" s="58"/>
      <c r="U941" s="126"/>
      <c r="V941" s="58"/>
      <c r="W941" s="58"/>
      <c r="X941" s="58"/>
      <c r="Y941" s="58"/>
      <c r="Z941" s="58"/>
      <c r="AA941" s="58"/>
      <c r="AB941" s="58"/>
      <c r="AC941" s="58"/>
      <c r="AD941" s="58"/>
    </row>
    <row r="942" spans="2:30" ht="18.75" hidden="1">
      <c r="B942" s="28"/>
      <c r="C942" s="58"/>
      <c r="D942" s="59"/>
      <c r="E942" s="28"/>
      <c r="F942" s="58"/>
      <c r="G942" s="59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126"/>
      <c r="T942" s="58"/>
      <c r="U942" s="126"/>
      <c r="V942" s="58"/>
      <c r="W942" s="58"/>
      <c r="X942" s="58"/>
      <c r="Y942" s="58"/>
      <c r="Z942" s="58"/>
      <c r="AA942" s="58"/>
      <c r="AB942" s="58"/>
      <c r="AC942" s="58"/>
      <c r="AD942" s="58"/>
    </row>
    <row r="943" spans="2:30" ht="18.75" hidden="1">
      <c r="B943" s="28"/>
      <c r="C943" s="58"/>
      <c r="D943" s="59"/>
      <c r="E943" s="28"/>
      <c r="F943" s="58"/>
      <c r="G943" s="59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126"/>
      <c r="T943" s="58"/>
      <c r="U943" s="126"/>
      <c r="V943" s="58"/>
      <c r="W943" s="58"/>
      <c r="X943" s="58"/>
      <c r="Y943" s="58"/>
      <c r="Z943" s="58"/>
      <c r="AA943" s="58"/>
      <c r="AB943" s="58"/>
      <c r="AC943" s="58"/>
      <c r="AD943" s="58"/>
    </row>
    <row r="944" spans="2:30" ht="18.75" hidden="1">
      <c r="B944" s="28"/>
      <c r="C944" s="58"/>
      <c r="D944" s="59"/>
      <c r="E944" s="28"/>
      <c r="F944" s="58"/>
      <c r="G944" s="59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126"/>
      <c r="T944" s="58"/>
      <c r="U944" s="126"/>
      <c r="V944" s="58"/>
      <c r="W944" s="58"/>
      <c r="X944" s="58"/>
      <c r="Y944" s="58"/>
      <c r="Z944" s="58"/>
      <c r="AA944" s="58"/>
      <c r="AB944" s="58"/>
      <c r="AC944" s="58"/>
      <c r="AD944" s="58"/>
    </row>
    <row r="945" spans="2:30" ht="18.75" hidden="1">
      <c r="B945" s="28"/>
      <c r="C945" s="58"/>
      <c r="D945" s="59"/>
      <c r="E945" s="28"/>
      <c r="F945" s="58"/>
      <c r="G945" s="59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126"/>
      <c r="T945" s="58"/>
      <c r="U945" s="126"/>
      <c r="V945" s="58"/>
      <c r="W945" s="58"/>
      <c r="X945" s="58"/>
      <c r="Y945" s="58"/>
      <c r="Z945" s="58"/>
      <c r="AA945" s="58"/>
      <c r="AB945" s="58"/>
      <c r="AC945" s="58"/>
      <c r="AD945" s="58"/>
    </row>
    <row r="946" spans="2:30" ht="18.75" hidden="1">
      <c r="B946" s="28"/>
      <c r="C946" s="58"/>
      <c r="D946" s="59"/>
      <c r="E946" s="28"/>
      <c r="F946" s="58"/>
      <c r="G946" s="59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126"/>
      <c r="T946" s="58"/>
      <c r="U946" s="126"/>
      <c r="V946" s="58"/>
      <c r="W946" s="58"/>
      <c r="X946" s="58"/>
      <c r="Y946" s="58"/>
      <c r="Z946" s="58"/>
      <c r="AA946" s="58"/>
      <c r="AB946" s="58"/>
      <c r="AC946" s="58"/>
      <c r="AD946" s="58"/>
    </row>
    <row r="947" spans="2:30" ht="18.75" hidden="1">
      <c r="B947" s="28"/>
      <c r="C947" s="58"/>
      <c r="D947" s="59"/>
      <c r="E947" s="28"/>
      <c r="F947" s="58"/>
      <c r="G947" s="59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126"/>
      <c r="T947" s="58"/>
      <c r="U947" s="126"/>
      <c r="V947" s="58"/>
      <c r="W947" s="58"/>
      <c r="X947" s="58"/>
      <c r="Y947" s="58"/>
      <c r="Z947" s="58"/>
      <c r="AA947" s="58"/>
      <c r="AB947" s="58"/>
      <c r="AC947" s="58"/>
      <c r="AD947" s="58"/>
    </row>
    <row r="948" spans="2:30" ht="18.75" hidden="1">
      <c r="B948" s="28"/>
      <c r="C948" s="58"/>
      <c r="D948" s="59"/>
      <c r="E948" s="28"/>
      <c r="F948" s="58"/>
      <c r="G948" s="59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126"/>
      <c r="T948" s="58"/>
      <c r="U948" s="126"/>
      <c r="V948" s="58"/>
      <c r="W948" s="58"/>
      <c r="X948" s="58"/>
      <c r="Y948" s="58"/>
      <c r="Z948" s="58"/>
      <c r="AA948" s="58"/>
      <c r="AB948" s="58"/>
      <c r="AC948" s="58"/>
      <c r="AD948" s="58"/>
    </row>
    <row r="949" spans="2:30" ht="18.75" hidden="1">
      <c r="B949" s="28"/>
      <c r="C949" s="58"/>
      <c r="D949" s="59"/>
      <c r="E949" s="28"/>
      <c r="F949" s="58"/>
      <c r="G949" s="59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126"/>
      <c r="T949" s="58"/>
      <c r="U949" s="126"/>
      <c r="V949" s="58"/>
      <c r="W949" s="58"/>
      <c r="X949" s="58"/>
      <c r="Y949" s="58"/>
      <c r="Z949" s="58"/>
      <c r="AA949" s="58"/>
      <c r="AB949" s="58"/>
      <c r="AC949" s="58"/>
      <c r="AD949" s="58"/>
    </row>
    <row r="950" spans="2:30" ht="18.75" hidden="1">
      <c r="B950" s="28"/>
      <c r="C950" s="58"/>
      <c r="D950" s="59"/>
      <c r="E950" s="28"/>
      <c r="F950" s="58"/>
      <c r="G950" s="59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126"/>
      <c r="T950" s="58"/>
      <c r="U950" s="126"/>
      <c r="V950" s="58"/>
      <c r="W950" s="58"/>
      <c r="X950" s="58"/>
      <c r="Y950" s="58"/>
      <c r="Z950" s="58"/>
      <c r="AA950" s="58"/>
      <c r="AB950" s="58"/>
      <c r="AC950" s="58"/>
      <c r="AD950" s="58"/>
    </row>
    <row r="951" spans="2:30" ht="18.75" hidden="1">
      <c r="B951" s="28"/>
      <c r="C951" s="58"/>
      <c r="D951" s="59"/>
      <c r="E951" s="28"/>
      <c r="F951" s="58"/>
      <c r="G951" s="59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126"/>
      <c r="T951" s="58"/>
      <c r="U951" s="126"/>
      <c r="V951" s="58"/>
      <c r="W951" s="58"/>
      <c r="X951" s="58"/>
      <c r="Y951" s="58"/>
      <c r="Z951" s="58"/>
      <c r="AA951" s="58"/>
      <c r="AB951" s="58"/>
      <c r="AC951" s="58"/>
      <c r="AD951" s="58"/>
    </row>
    <row r="952" spans="2:30" ht="18.75" hidden="1">
      <c r="B952" s="28"/>
      <c r="C952" s="58"/>
      <c r="D952" s="59"/>
      <c r="E952" s="28"/>
      <c r="F952" s="58"/>
      <c r="G952" s="59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126"/>
      <c r="T952" s="58"/>
      <c r="U952" s="126"/>
      <c r="V952" s="58"/>
      <c r="W952" s="58"/>
      <c r="X952" s="58"/>
      <c r="Y952" s="58"/>
      <c r="Z952" s="58"/>
      <c r="AA952" s="58"/>
      <c r="AB952" s="58"/>
      <c r="AC952" s="58"/>
      <c r="AD952" s="58"/>
    </row>
    <row r="953" spans="2:30" ht="18.75" hidden="1">
      <c r="B953" s="28"/>
      <c r="C953" s="58"/>
      <c r="D953" s="59"/>
      <c r="E953" s="28"/>
      <c r="F953" s="58"/>
      <c r="G953" s="59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126"/>
      <c r="T953" s="58"/>
      <c r="U953" s="126"/>
      <c r="V953" s="58"/>
      <c r="W953" s="58"/>
      <c r="X953" s="58"/>
      <c r="Y953" s="58"/>
      <c r="Z953" s="58"/>
      <c r="AA953" s="58"/>
      <c r="AB953" s="58"/>
      <c r="AC953" s="58"/>
      <c r="AD953" s="58"/>
    </row>
    <row r="954" spans="2:30" ht="18.75" hidden="1">
      <c r="B954" s="28"/>
      <c r="C954" s="58"/>
      <c r="D954" s="59"/>
      <c r="E954" s="28"/>
      <c r="F954" s="58"/>
      <c r="G954" s="59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126"/>
      <c r="T954" s="58"/>
      <c r="U954" s="126"/>
      <c r="V954" s="58"/>
      <c r="W954" s="58"/>
      <c r="X954" s="58"/>
      <c r="Y954" s="58"/>
      <c r="Z954" s="58"/>
      <c r="AA954" s="58"/>
      <c r="AB954" s="58"/>
      <c r="AC954" s="58"/>
      <c r="AD954" s="58"/>
    </row>
    <row r="955" spans="2:30" ht="18.75" hidden="1">
      <c r="B955" s="28"/>
      <c r="C955" s="58"/>
      <c r="D955" s="59"/>
      <c r="E955" s="28"/>
      <c r="F955" s="58"/>
      <c r="G955" s="59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126"/>
      <c r="T955" s="58"/>
      <c r="U955" s="126"/>
      <c r="V955" s="58"/>
      <c r="W955" s="58"/>
      <c r="X955" s="58"/>
      <c r="Y955" s="58"/>
      <c r="Z955" s="58"/>
      <c r="AA955" s="58"/>
      <c r="AB955" s="58"/>
      <c r="AC955" s="58"/>
      <c r="AD955" s="58"/>
    </row>
    <row r="956" spans="2:30" ht="18.75" hidden="1">
      <c r="B956" s="28"/>
      <c r="C956" s="58"/>
      <c r="D956" s="59"/>
      <c r="E956" s="28"/>
      <c r="F956" s="58"/>
      <c r="G956" s="59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126"/>
      <c r="T956" s="58"/>
      <c r="U956" s="126"/>
      <c r="V956" s="58"/>
      <c r="W956" s="58"/>
      <c r="X956" s="58"/>
      <c r="Y956" s="58"/>
      <c r="Z956" s="58"/>
      <c r="AA956" s="58"/>
      <c r="AB956" s="58"/>
      <c r="AC956" s="58"/>
      <c r="AD956" s="58"/>
    </row>
    <row r="957" spans="2:30" ht="18.75" hidden="1">
      <c r="B957" s="28"/>
      <c r="C957" s="58"/>
      <c r="D957" s="59"/>
      <c r="E957" s="28"/>
      <c r="F957" s="58"/>
      <c r="G957" s="59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126"/>
      <c r="T957" s="58"/>
      <c r="U957" s="126"/>
      <c r="V957" s="58"/>
      <c r="W957" s="58"/>
      <c r="X957" s="58"/>
      <c r="Y957" s="58"/>
      <c r="Z957" s="58"/>
      <c r="AA957" s="58"/>
      <c r="AB957" s="58"/>
      <c r="AC957" s="58"/>
      <c r="AD957" s="58"/>
    </row>
    <row r="958" spans="2:30" ht="18.75" hidden="1">
      <c r="B958" s="28"/>
      <c r="C958" s="58"/>
      <c r="D958" s="59"/>
      <c r="E958" s="28"/>
      <c r="F958" s="58"/>
      <c r="G958" s="59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126"/>
      <c r="T958" s="58"/>
      <c r="U958" s="126"/>
      <c r="V958" s="58"/>
      <c r="W958" s="58"/>
      <c r="X958" s="58"/>
      <c r="Y958" s="58"/>
      <c r="Z958" s="58"/>
      <c r="AA958" s="58"/>
      <c r="AB958" s="58"/>
      <c r="AC958" s="58"/>
      <c r="AD958" s="58"/>
    </row>
    <row r="959" spans="2:30" ht="18.75" hidden="1">
      <c r="B959" s="28"/>
      <c r="C959" s="58"/>
      <c r="D959" s="59"/>
      <c r="E959" s="28"/>
      <c r="F959" s="58"/>
      <c r="G959" s="59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126"/>
      <c r="T959" s="58"/>
      <c r="U959" s="126"/>
      <c r="V959" s="58"/>
      <c r="W959" s="58"/>
      <c r="X959" s="58"/>
      <c r="Y959" s="58"/>
      <c r="Z959" s="58"/>
      <c r="AA959" s="58"/>
      <c r="AB959" s="58"/>
      <c r="AC959" s="58"/>
      <c r="AD959" s="58"/>
    </row>
    <row r="960" spans="2:30" ht="18.75" hidden="1">
      <c r="B960" s="28"/>
      <c r="C960" s="58"/>
      <c r="D960" s="59"/>
      <c r="E960" s="28"/>
      <c r="F960" s="58"/>
      <c r="G960" s="59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126"/>
      <c r="T960" s="58"/>
      <c r="U960" s="126"/>
      <c r="V960" s="58"/>
      <c r="W960" s="58"/>
      <c r="X960" s="58"/>
      <c r="Y960" s="58"/>
      <c r="Z960" s="58"/>
      <c r="AA960" s="58"/>
      <c r="AB960" s="58"/>
      <c r="AC960" s="58"/>
      <c r="AD960" s="58"/>
    </row>
    <row r="961" spans="2:30" ht="18.75" hidden="1">
      <c r="B961" s="28"/>
      <c r="C961" s="58"/>
      <c r="D961" s="59"/>
      <c r="E961" s="28"/>
      <c r="F961" s="58"/>
      <c r="G961" s="59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126"/>
      <c r="T961" s="58"/>
      <c r="U961" s="126"/>
      <c r="V961" s="58"/>
      <c r="W961" s="58"/>
      <c r="X961" s="58"/>
      <c r="Y961" s="58"/>
      <c r="Z961" s="58"/>
      <c r="AA961" s="58"/>
      <c r="AB961" s="58"/>
      <c r="AC961" s="58"/>
      <c r="AD961" s="58"/>
    </row>
    <row r="962" spans="2:30" ht="18.75" hidden="1">
      <c r="B962" s="28"/>
      <c r="C962" s="58"/>
      <c r="D962" s="59"/>
      <c r="E962" s="28"/>
      <c r="F962" s="58"/>
      <c r="G962" s="59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126"/>
      <c r="T962" s="58"/>
      <c r="U962" s="126"/>
      <c r="V962" s="58"/>
      <c r="W962" s="58"/>
      <c r="X962" s="58"/>
      <c r="Y962" s="58"/>
      <c r="Z962" s="58"/>
      <c r="AA962" s="58"/>
      <c r="AB962" s="58"/>
      <c r="AC962" s="58"/>
      <c r="AD962" s="58"/>
    </row>
    <row r="963" spans="2:30" ht="18.75" hidden="1">
      <c r="B963" s="28"/>
      <c r="C963" s="58"/>
      <c r="D963" s="59"/>
      <c r="E963" s="28"/>
      <c r="F963" s="58"/>
      <c r="G963" s="59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126"/>
      <c r="T963" s="58"/>
      <c r="U963" s="126"/>
      <c r="V963" s="58"/>
      <c r="W963" s="58"/>
      <c r="X963" s="58"/>
      <c r="Y963" s="58"/>
      <c r="Z963" s="58"/>
      <c r="AA963" s="58"/>
      <c r="AB963" s="58"/>
      <c r="AC963" s="58"/>
      <c r="AD963" s="58"/>
    </row>
    <row r="964" spans="2:30" ht="18.75" hidden="1">
      <c r="B964" s="28"/>
      <c r="C964" s="58"/>
      <c r="D964" s="59"/>
      <c r="E964" s="28"/>
      <c r="F964" s="58"/>
      <c r="G964" s="59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126"/>
      <c r="T964" s="58"/>
      <c r="U964" s="126"/>
      <c r="V964" s="58"/>
      <c r="W964" s="58"/>
      <c r="X964" s="58"/>
      <c r="Y964" s="58"/>
      <c r="Z964" s="58"/>
      <c r="AA964" s="58"/>
      <c r="AB964" s="58"/>
      <c r="AC964" s="58"/>
      <c r="AD964" s="58"/>
    </row>
    <row r="965" spans="2:30" ht="18.75" hidden="1">
      <c r="B965" s="28"/>
      <c r="C965" s="58"/>
      <c r="D965" s="59"/>
      <c r="E965" s="28"/>
      <c r="F965" s="58"/>
      <c r="G965" s="59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126"/>
      <c r="T965" s="58"/>
      <c r="U965" s="126"/>
      <c r="V965" s="58"/>
      <c r="W965" s="58"/>
      <c r="X965" s="58"/>
      <c r="Y965" s="58"/>
      <c r="Z965" s="58"/>
      <c r="AA965" s="58"/>
      <c r="AB965" s="58"/>
      <c r="AC965" s="58"/>
      <c r="AD965" s="58"/>
    </row>
    <row r="966" spans="2:30" ht="18.75" hidden="1">
      <c r="B966" s="28"/>
      <c r="C966" s="58"/>
      <c r="D966" s="59"/>
      <c r="E966" s="28"/>
      <c r="F966" s="58"/>
      <c r="G966" s="59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126"/>
      <c r="T966" s="58"/>
      <c r="U966" s="126"/>
      <c r="V966" s="58"/>
      <c r="W966" s="58"/>
      <c r="X966" s="58"/>
      <c r="Y966" s="58"/>
      <c r="Z966" s="58"/>
      <c r="AA966" s="58"/>
      <c r="AB966" s="58"/>
      <c r="AC966" s="58"/>
      <c r="AD966" s="58"/>
    </row>
    <row r="967" spans="2:30" ht="18.75" hidden="1">
      <c r="B967" s="28"/>
      <c r="C967" s="58"/>
      <c r="D967" s="59"/>
      <c r="E967" s="28"/>
      <c r="F967" s="58"/>
      <c r="G967" s="59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126"/>
      <c r="T967" s="58"/>
      <c r="U967" s="126"/>
      <c r="V967" s="58"/>
      <c r="W967" s="58"/>
      <c r="X967" s="58"/>
      <c r="Y967" s="58"/>
      <c r="Z967" s="58"/>
      <c r="AA967" s="58"/>
      <c r="AB967" s="58"/>
      <c r="AC967" s="58"/>
      <c r="AD967" s="58"/>
    </row>
    <row r="968" spans="2:30" ht="18.75" hidden="1">
      <c r="B968" s="28"/>
      <c r="C968" s="58"/>
      <c r="D968" s="59"/>
      <c r="E968" s="28"/>
      <c r="F968" s="58"/>
      <c r="G968" s="59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126"/>
      <c r="T968" s="58"/>
      <c r="U968" s="126"/>
      <c r="V968" s="58"/>
      <c r="W968" s="58"/>
      <c r="X968" s="58"/>
      <c r="Y968" s="58"/>
      <c r="Z968" s="58"/>
      <c r="AA968" s="58"/>
      <c r="AB968" s="58"/>
      <c r="AC968" s="58"/>
      <c r="AD968" s="58"/>
    </row>
    <row r="969" spans="2:30" ht="18.75" hidden="1">
      <c r="B969" s="28"/>
      <c r="C969" s="58"/>
      <c r="D969" s="59"/>
      <c r="E969" s="28"/>
      <c r="F969" s="58"/>
      <c r="G969" s="59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126"/>
      <c r="T969" s="58"/>
      <c r="U969" s="126"/>
      <c r="V969" s="58"/>
      <c r="W969" s="58"/>
      <c r="X969" s="58"/>
      <c r="Y969" s="58"/>
      <c r="Z969" s="58"/>
      <c r="AA969" s="58"/>
      <c r="AB969" s="58"/>
      <c r="AC969" s="58"/>
      <c r="AD969" s="58"/>
    </row>
    <row r="970" spans="2:30" ht="18.75" hidden="1">
      <c r="B970" s="28"/>
      <c r="C970" s="58"/>
      <c r="D970" s="59"/>
      <c r="E970" s="28"/>
      <c r="F970" s="58"/>
      <c r="G970" s="59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126"/>
      <c r="T970" s="58"/>
      <c r="U970" s="126"/>
      <c r="V970" s="58"/>
      <c r="W970" s="58"/>
      <c r="X970" s="58"/>
      <c r="Y970" s="58"/>
      <c r="Z970" s="58"/>
      <c r="AA970" s="58"/>
      <c r="AB970" s="58"/>
      <c r="AC970" s="58"/>
      <c r="AD970" s="58"/>
    </row>
    <row r="971" spans="2:30" ht="18.75" hidden="1">
      <c r="B971" s="28"/>
      <c r="C971" s="58"/>
      <c r="D971" s="59"/>
      <c r="E971" s="28"/>
      <c r="F971" s="58"/>
      <c r="G971" s="59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126"/>
      <c r="T971" s="58"/>
      <c r="U971" s="126"/>
      <c r="V971" s="58"/>
      <c r="W971" s="58"/>
      <c r="X971" s="58"/>
      <c r="Y971" s="58"/>
      <c r="Z971" s="58"/>
      <c r="AA971" s="58"/>
      <c r="AB971" s="58"/>
      <c r="AC971" s="58"/>
      <c r="AD971" s="58"/>
    </row>
    <row r="972" spans="2:30" ht="18.75" hidden="1">
      <c r="B972" s="28"/>
      <c r="C972" s="58"/>
      <c r="D972" s="59"/>
      <c r="E972" s="28"/>
      <c r="F972" s="58"/>
      <c r="G972" s="59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126"/>
      <c r="T972" s="58"/>
      <c r="U972" s="126"/>
      <c r="V972" s="58"/>
      <c r="W972" s="58"/>
      <c r="X972" s="58"/>
      <c r="Y972" s="58"/>
      <c r="Z972" s="58"/>
      <c r="AA972" s="58"/>
      <c r="AB972" s="58"/>
      <c r="AC972" s="58"/>
      <c r="AD972" s="58"/>
    </row>
    <row r="973" spans="2:30" ht="18.75" hidden="1">
      <c r="B973" s="28"/>
      <c r="C973" s="58"/>
      <c r="D973" s="59"/>
      <c r="E973" s="28"/>
      <c r="F973" s="58"/>
      <c r="G973" s="59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126"/>
      <c r="T973" s="58"/>
      <c r="U973" s="126"/>
      <c r="V973" s="58"/>
      <c r="W973" s="58"/>
      <c r="X973" s="58"/>
      <c r="Y973" s="58"/>
      <c r="Z973" s="58"/>
      <c r="AA973" s="58"/>
      <c r="AB973" s="58"/>
      <c r="AC973" s="58"/>
      <c r="AD973" s="58"/>
    </row>
    <row r="974" spans="2:30" ht="18.75" hidden="1">
      <c r="B974" s="28"/>
      <c r="C974" s="58"/>
      <c r="D974" s="59"/>
      <c r="E974" s="28"/>
      <c r="F974" s="58"/>
      <c r="G974" s="59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126"/>
      <c r="T974" s="58"/>
      <c r="U974" s="126"/>
      <c r="V974" s="58"/>
      <c r="W974" s="58"/>
      <c r="X974" s="58"/>
      <c r="Y974" s="58"/>
      <c r="Z974" s="58"/>
      <c r="AA974" s="58"/>
      <c r="AB974" s="58"/>
      <c r="AC974" s="58"/>
      <c r="AD974" s="58"/>
    </row>
    <row r="975" spans="2:30" ht="18.75" hidden="1">
      <c r="B975" s="28"/>
      <c r="C975" s="58"/>
      <c r="D975" s="59"/>
      <c r="E975" s="28"/>
      <c r="F975" s="58"/>
      <c r="G975" s="59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126"/>
      <c r="T975" s="58"/>
      <c r="U975" s="126"/>
      <c r="V975" s="58"/>
      <c r="W975" s="58"/>
      <c r="X975" s="58"/>
      <c r="Y975" s="58"/>
      <c r="Z975" s="58"/>
      <c r="AA975" s="58"/>
      <c r="AB975" s="58"/>
      <c r="AC975" s="58"/>
      <c r="AD975" s="58"/>
    </row>
    <row r="976" spans="2:30" ht="18.75" hidden="1">
      <c r="B976" s="28"/>
      <c r="C976" s="58"/>
      <c r="D976" s="59"/>
      <c r="E976" s="28"/>
      <c r="F976" s="58"/>
      <c r="G976" s="59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126"/>
      <c r="T976" s="58"/>
      <c r="U976" s="126"/>
      <c r="V976" s="58"/>
      <c r="W976" s="58"/>
      <c r="X976" s="58"/>
      <c r="Y976" s="58"/>
      <c r="Z976" s="58"/>
      <c r="AA976" s="58"/>
      <c r="AB976" s="58"/>
      <c r="AC976" s="58"/>
      <c r="AD976" s="58"/>
    </row>
    <row r="977" spans="2:30" ht="18.75" hidden="1">
      <c r="B977" s="28"/>
      <c r="C977" s="58"/>
      <c r="D977" s="59"/>
      <c r="E977" s="28"/>
      <c r="F977" s="58"/>
      <c r="G977" s="59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126"/>
      <c r="T977" s="58"/>
      <c r="U977" s="126"/>
      <c r="V977" s="58"/>
      <c r="W977" s="58"/>
      <c r="X977" s="58"/>
      <c r="Y977" s="58"/>
      <c r="Z977" s="58"/>
      <c r="AA977" s="58"/>
      <c r="AB977" s="58"/>
      <c r="AC977" s="58"/>
      <c r="AD977" s="58"/>
    </row>
    <row r="978" spans="2:30" ht="18.75" hidden="1">
      <c r="B978" s="28"/>
      <c r="C978" s="58"/>
      <c r="D978" s="59"/>
      <c r="E978" s="28"/>
      <c r="F978" s="58"/>
      <c r="G978" s="59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126"/>
      <c r="T978" s="58"/>
      <c r="U978" s="126"/>
      <c r="V978" s="58"/>
      <c r="W978" s="58"/>
      <c r="X978" s="58"/>
      <c r="Y978" s="58"/>
      <c r="Z978" s="58"/>
      <c r="AA978" s="58"/>
      <c r="AB978" s="58"/>
      <c r="AC978" s="58"/>
      <c r="AD978" s="58"/>
    </row>
    <row r="979" spans="2:30" ht="18.75" hidden="1">
      <c r="B979" s="28"/>
      <c r="C979" s="58"/>
      <c r="D979" s="59"/>
      <c r="E979" s="28"/>
      <c r="F979" s="58"/>
      <c r="G979" s="59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126"/>
      <c r="T979" s="58"/>
      <c r="U979" s="126"/>
      <c r="V979" s="58"/>
      <c r="W979" s="58"/>
      <c r="X979" s="58"/>
      <c r="Y979" s="58"/>
      <c r="Z979" s="58"/>
      <c r="AA979" s="58"/>
      <c r="AB979" s="58"/>
      <c r="AC979" s="58"/>
      <c r="AD979" s="58"/>
    </row>
    <row r="980" spans="2:30" ht="18.75" hidden="1">
      <c r="B980" s="28"/>
      <c r="C980" s="58"/>
      <c r="D980" s="59"/>
      <c r="E980" s="28"/>
      <c r="F980" s="58"/>
      <c r="G980" s="59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126"/>
      <c r="T980" s="58"/>
      <c r="U980" s="126"/>
      <c r="V980" s="58"/>
      <c r="W980" s="58"/>
      <c r="X980" s="58"/>
      <c r="Y980" s="58"/>
      <c r="Z980" s="58"/>
      <c r="AA980" s="58"/>
      <c r="AB980" s="58"/>
      <c r="AC980" s="58"/>
      <c r="AD980" s="58"/>
    </row>
    <row r="981" spans="2:30" ht="18.75" hidden="1">
      <c r="B981" s="28"/>
      <c r="C981" s="58"/>
      <c r="D981" s="59"/>
      <c r="E981" s="28"/>
      <c r="F981" s="58"/>
      <c r="G981" s="59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126"/>
      <c r="T981" s="58"/>
      <c r="U981" s="126"/>
      <c r="V981" s="58"/>
      <c r="W981" s="58"/>
      <c r="X981" s="58"/>
      <c r="Y981" s="58"/>
      <c r="Z981" s="58"/>
      <c r="AA981" s="58"/>
      <c r="AB981" s="58"/>
      <c r="AC981" s="58"/>
      <c r="AD981" s="58"/>
    </row>
    <row r="982" spans="2:30" ht="18.75" hidden="1">
      <c r="B982" s="28"/>
      <c r="C982" s="58"/>
      <c r="D982" s="59"/>
      <c r="E982" s="28"/>
      <c r="F982" s="58"/>
      <c r="G982" s="59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126"/>
      <c r="T982" s="58"/>
      <c r="U982" s="126"/>
      <c r="V982" s="58"/>
      <c r="W982" s="58"/>
      <c r="X982" s="58"/>
      <c r="Y982" s="58"/>
      <c r="Z982" s="58"/>
      <c r="AA982" s="58"/>
      <c r="AB982" s="58"/>
      <c r="AC982" s="58"/>
      <c r="AD982" s="58"/>
    </row>
    <row r="983" spans="2:30" ht="18.75" hidden="1">
      <c r="B983" s="28"/>
      <c r="C983" s="58"/>
      <c r="D983" s="59"/>
      <c r="E983" s="28"/>
      <c r="F983" s="58"/>
      <c r="G983" s="59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126"/>
      <c r="T983" s="58"/>
      <c r="U983" s="126"/>
      <c r="V983" s="58"/>
      <c r="W983" s="58"/>
      <c r="X983" s="58"/>
      <c r="Y983" s="58"/>
      <c r="Z983" s="58"/>
      <c r="AA983" s="58"/>
      <c r="AB983" s="58"/>
      <c r="AC983" s="58"/>
      <c r="AD983" s="58"/>
    </row>
    <row r="984" spans="2:30" ht="18.75" hidden="1">
      <c r="B984" s="28"/>
      <c r="C984" s="58"/>
      <c r="D984" s="59"/>
      <c r="E984" s="28"/>
      <c r="F984" s="58"/>
      <c r="G984" s="59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126"/>
      <c r="T984" s="58"/>
      <c r="U984" s="126"/>
      <c r="V984" s="58"/>
      <c r="W984" s="58"/>
      <c r="X984" s="58"/>
      <c r="Y984" s="58"/>
      <c r="Z984" s="58"/>
      <c r="AA984" s="58"/>
      <c r="AB984" s="58"/>
      <c r="AC984" s="58"/>
      <c r="AD984" s="58"/>
    </row>
    <row r="985" spans="2:30" ht="18.75" hidden="1">
      <c r="B985" s="28"/>
      <c r="C985" s="58"/>
      <c r="D985" s="59"/>
      <c r="E985" s="28"/>
      <c r="F985" s="58"/>
      <c r="G985" s="59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126"/>
      <c r="T985" s="58"/>
      <c r="U985" s="126"/>
      <c r="V985" s="58"/>
      <c r="W985" s="58"/>
      <c r="X985" s="58"/>
      <c r="Y985" s="58"/>
      <c r="Z985" s="58"/>
      <c r="AA985" s="58"/>
      <c r="AB985" s="58"/>
      <c r="AC985" s="58"/>
      <c r="AD985" s="58"/>
    </row>
    <row r="986" spans="2:30" ht="18.75" hidden="1">
      <c r="B986" s="28"/>
      <c r="C986" s="58"/>
      <c r="D986" s="59"/>
      <c r="E986" s="28"/>
      <c r="F986" s="58"/>
      <c r="G986" s="59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126"/>
      <c r="T986" s="58"/>
      <c r="U986" s="126"/>
      <c r="V986" s="58"/>
      <c r="W986" s="58"/>
      <c r="X986" s="58"/>
      <c r="Y986" s="58"/>
      <c r="Z986" s="58"/>
      <c r="AA986" s="58"/>
      <c r="AB986" s="58"/>
      <c r="AC986" s="58"/>
      <c r="AD986" s="58"/>
    </row>
    <row r="987" spans="2:30" ht="18.75" hidden="1">
      <c r="B987" s="28"/>
      <c r="C987" s="58"/>
      <c r="D987" s="59"/>
      <c r="E987" s="28"/>
      <c r="F987" s="58"/>
      <c r="G987" s="59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126"/>
      <c r="T987" s="58"/>
      <c r="U987" s="126"/>
      <c r="V987" s="58"/>
      <c r="W987" s="58"/>
      <c r="X987" s="58"/>
      <c r="Y987" s="58"/>
      <c r="Z987" s="58"/>
      <c r="AA987" s="58"/>
      <c r="AB987" s="58"/>
      <c r="AC987" s="58"/>
      <c r="AD987" s="58"/>
    </row>
    <row r="988" spans="2:30" ht="18.75" hidden="1">
      <c r="B988" s="28"/>
      <c r="C988" s="58"/>
      <c r="D988" s="59"/>
      <c r="E988" s="28"/>
      <c r="F988" s="58"/>
      <c r="G988" s="59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126"/>
      <c r="T988" s="58"/>
      <c r="U988" s="126"/>
      <c r="V988" s="58"/>
      <c r="W988" s="58"/>
      <c r="X988" s="58"/>
      <c r="Y988" s="58"/>
      <c r="Z988" s="58"/>
      <c r="AA988" s="58"/>
      <c r="AB988" s="58"/>
      <c r="AC988" s="58"/>
      <c r="AD988" s="58"/>
    </row>
    <row r="989" spans="2:30" ht="18.75" hidden="1">
      <c r="B989" s="28"/>
      <c r="C989" s="58"/>
      <c r="D989" s="59"/>
      <c r="E989" s="28"/>
      <c r="F989" s="58"/>
      <c r="G989" s="59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126"/>
      <c r="T989" s="58"/>
      <c r="U989" s="126"/>
      <c r="V989" s="58"/>
      <c r="W989" s="58"/>
      <c r="X989" s="58"/>
      <c r="Y989" s="58"/>
      <c r="Z989" s="58"/>
      <c r="AA989" s="58"/>
      <c r="AB989" s="58"/>
      <c r="AC989" s="58"/>
      <c r="AD989" s="58"/>
    </row>
    <row r="990" spans="2:30" ht="18.75" hidden="1">
      <c r="B990" s="28"/>
      <c r="C990" s="58"/>
      <c r="D990" s="59"/>
      <c r="E990" s="28"/>
      <c r="F990" s="58"/>
      <c r="G990" s="59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126"/>
      <c r="T990" s="58"/>
      <c r="U990" s="126"/>
      <c r="V990" s="58"/>
      <c r="W990" s="58"/>
      <c r="X990" s="58"/>
      <c r="Y990" s="58"/>
      <c r="Z990" s="58"/>
      <c r="AA990" s="58"/>
      <c r="AB990" s="58"/>
      <c r="AC990" s="58"/>
      <c r="AD990" s="58"/>
    </row>
    <row r="991" spans="2:30" ht="18.75" hidden="1">
      <c r="B991" s="28"/>
      <c r="C991" s="58"/>
      <c r="D991" s="59"/>
      <c r="E991" s="28"/>
      <c r="F991" s="58"/>
      <c r="G991" s="59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126"/>
      <c r="T991" s="58"/>
      <c r="U991" s="126"/>
      <c r="V991" s="58"/>
      <c r="W991" s="58"/>
      <c r="X991" s="58"/>
      <c r="Y991" s="58"/>
      <c r="Z991" s="58"/>
      <c r="AA991" s="58"/>
      <c r="AB991" s="58"/>
      <c r="AC991" s="58"/>
      <c r="AD991" s="58"/>
    </row>
    <row r="992" spans="2:30" ht="18.75" hidden="1">
      <c r="B992" s="28"/>
      <c r="C992" s="58"/>
      <c r="D992" s="59"/>
      <c r="E992" s="28"/>
      <c r="F992" s="58"/>
      <c r="G992" s="59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126"/>
      <c r="T992" s="58"/>
      <c r="U992" s="126"/>
      <c r="V992" s="58"/>
      <c r="W992" s="58"/>
      <c r="X992" s="58"/>
      <c r="Y992" s="58"/>
      <c r="Z992" s="58"/>
      <c r="AA992" s="58"/>
      <c r="AB992" s="58"/>
      <c r="AC992" s="58"/>
      <c r="AD992" s="58"/>
    </row>
    <row r="993" spans="2:30" ht="18.75" hidden="1">
      <c r="B993" s="28"/>
      <c r="C993" s="58"/>
      <c r="D993" s="59"/>
      <c r="E993" s="28"/>
      <c r="F993" s="58"/>
      <c r="G993" s="59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126"/>
      <c r="T993" s="58"/>
      <c r="U993" s="126"/>
      <c r="V993" s="58"/>
      <c r="W993" s="58"/>
      <c r="X993" s="58"/>
      <c r="Y993" s="58"/>
      <c r="Z993" s="58"/>
      <c r="AA993" s="58"/>
      <c r="AB993" s="58"/>
      <c r="AC993" s="58"/>
      <c r="AD993" s="58"/>
    </row>
    <row r="994" spans="2:30" ht="18.75" hidden="1">
      <c r="B994" s="28"/>
      <c r="C994" s="58"/>
      <c r="D994" s="59"/>
      <c r="E994" s="28"/>
      <c r="F994" s="58"/>
      <c r="G994" s="59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126"/>
      <c r="T994" s="58"/>
      <c r="U994" s="126"/>
      <c r="V994" s="58"/>
      <c r="W994" s="58"/>
      <c r="X994" s="58"/>
      <c r="Y994" s="58"/>
      <c r="Z994" s="58"/>
      <c r="AA994" s="58"/>
      <c r="AB994" s="58"/>
      <c r="AC994" s="58"/>
      <c r="AD994" s="58"/>
    </row>
    <row r="995" spans="2:30" ht="18.75" hidden="1">
      <c r="B995" s="28"/>
      <c r="C995" s="58"/>
      <c r="D995" s="59"/>
      <c r="E995" s="28"/>
      <c r="F995" s="58"/>
      <c r="G995" s="59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126"/>
      <c r="T995" s="58"/>
      <c r="U995" s="126"/>
      <c r="V995" s="58"/>
      <c r="W995" s="58"/>
      <c r="X995" s="58"/>
      <c r="Y995" s="58"/>
      <c r="Z995" s="58"/>
      <c r="AA995" s="58"/>
      <c r="AB995" s="58"/>
      <c r="AC995" s="58"/>
      <c r="AD995" s="58"/>
    </row>
    <row r="996" spans="2:30" ht="18.75" hidden="1">
      <c r="B996" s="28"/>
      <c r="C996" s="58"/>
      <c r="D996" s="59"/>
      <c r="E996" s="28"/>
      <c r="F996" s="58"/>
      <c r="G996" s="59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126"/>
      <c r="T996" s="58"/>
      <c r="U996" s="126"/>
      <c r="V996" s="58"/>
      <c r="W996" s="58"/>
      <c r="X996" s="58"/>
      <c r="Y996" s="58"/>
      <c r="Z996" s="58"/>
      <c r="AA996" s="58"/>
      <c r="AB996" s="58"/>
      <c r="AC996" s="58"/>
      <c r="AD996" s="58"/>
    </row>
    <row r="997" spans="2:30" ht="18.75" hidden="1">
      <c r="B997" s="28"/>
      <c r="C997" s="58"/>
      <c r="D997" s="59"/>
      <c r="E997" s="28"/>
      <c r="F997" s="58"/>
      <c r="G997" s="59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126"/>
      <c r="T997" s="58"/>
      <c r="U997" s="126"/>
      <c r="V997" s="58"/>
      <c r="W997" s="58"/>
      <c r="X997" s="58"/>
      <c r="Y997" s="58"/>
      <c r="Z997" s="58"/>
      <c r="AA997" s="58"/>
      <c r="AB997" s="58"/>
      <c r="AC997" s="58"/>
      <c r="AD997" s="58"/>
    </row>
    <row r="998" spans="2:30" ht="18.75" hidden="1">
      <c r="B998" s="28"/>
      <c r="C998" s="58"/>
      <c r="D998" s="59"/>
      <c r="E998" s="28"/>
      <c r="F998" s="58"/>
      <c r="G998" s="59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126"/>
      <c r="T998" s="58"/>
      <c r="U998" s="126"/>
      <c r="V998" s="58"/>
      <c r="W998" s="58"/>
      <c r="X998" s="58"/>
      <c r="Y998" s="58"/>
      <c r="Z998" s="58"/>
      <c r="AA998" s="58"/>
      <c r="AB998" s="58"/>
      <c r="AC998" s="58"/>
      <c r="AD998" s="58"/>
    </row>
    <row r="999" spans="2:30" ht="18.75" hidden="1">
      <c r="B999" s="28"/>
      <c r="C999" s="58"/>
      <c r="D999" s="59"/>
      <c r="E999" s="28"/>
      <c r="F999" s="58"/>
      <c r="G999" s="59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126"/>
      <c r="T999" s="58"/>
      <c r="U999" s="126"/>
      <c r="V999" s="58"/>
      <c r="W999" s="58"/>
      <c r="X999" s="58"/>
      <c r="Y999" s="58"/>
      <c r="Z999" s="58"/>
      <c r="AA999" s="58"/>
      <c r="AB999" s="58"/>
      <c r="AC999" s="58"/>
      <c r="AD999" s="58"/>
    </row>
    <row r="1000" spans="2:30" ht="18.75" hidden="1">
      <c r="B1000" s="28"/>
      <c r="C1000" s="58"/>
      <c r="D1000" s="59"/>
      <c r="E1000" s="28"/>
      <c r="F1000" s="58"/>
      <c r="G1000" s="59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126"/>
      <c r="T1000" s="58"/>
      <c r="U1000" s="126"/>
      <c r="V1000" s="58"/>
      <c r="W1000" s="58"/>
      <c r="X1000" s="58"/>
      <c r="Y1000" s="58"/>
      <c r="Z1000" s="58"/>
      <c r="AA1000" s="58"/>
      <c r="AB1000" s="58"/>
      <c r="AC1000" s="58"/>
      <c r="AD1000" s="58"/>
    </row>
    <row r="1001" spans="2:30" ht="18.75" hidden="1">
      <c r="B1001" s="28"/>
      <c r="C1001" s="58"/>
      <c r="D1001" s="59"/>
      <c r="E1001" s="28"/>
      <c r="F1001" s="58"/>
      <c r="G1001" s="59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126"/>
      <c r="T1001" s="58"/>
      <c r="U1001" s="126"/>
      <c r="V1001" s="58"/>
      <c r="W1001" s="58"/>
      <c r="X1001" s="58"/>
      <c r="Y1001" s="58"/>
      <c r="Z1001" s="58"/>
      <c r="AA1001" s="58"/>
      <c r="AB1001" s="58"/>
      <c r="AC1001" s="58"/>
      <c r="AD1001" s="58"/>
    </row>
    <row r="1002" spans="2:30" ht="18.75" hidden="1">
      <c r="B1002" s="28"/>
      <c r="C1002" s="58"/>
      <c r="D1002" s="59"/>
      <c r="E1002" s="28"/>
      <c r="F1002" s="58"/>
      <c r="G1002" s="59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126"/>
      <c r="T1002" s="58"/>
      <c r="U1002" s="126"/>
      <c r="V1002" s="58"/>
      <c r="W1002" s="58"/>
      <c r="X1002" s="58"/>
      <c r="Y1002" s="58"/>
      <c r="Z1002" s="58"/>
      <c r="AA1002" s="58"/>
      <c r="AB1002" s="58"/>
      <c r="AC1002" s="58"/>
      <c r="AD1002" s="58"/>
    </row>
    <row r="1003" spans="2:30" ht="18.75" hidden="1">
      <c r="B1003" s="28"/>
      <c r="C1003" s="58"/>
      <c r="D1003" s="59"/>
      <c r="E1003" s="28"/>
      <c r="F1003" s="58"/>
      <c r="G1003" s="59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126"/>
      <c r="T1003" s="58"/>
      <c r="U1003" s="126"/>
      <c r="V1003" s="58"/>
      <c r="W1003" s="58"/>
      <c r="X1003" s="58"/>
      <c r="Y1003" s="58"/>
      <c r="Z1003" s="58"/>
      <c r="AA1003" s="58"/>
      <c r="AB1003" s="58"/>
      <c r="AC1003" s="58"/>
      <c r="AD1003" s="58"/>
    </row>
    <row r="1004" spans="2:30" ht="18.75" hidden="1">
      <c r="B1004" s="28"/>
      <c r="C1004" s="58"/>
      <c r="D1004" s="59"/>
      <c r="E1004" s="28"/>
      <c r="F1004" s="58"/>
      <c r="G1004" s="59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126"/>
      <c r="T1004" s="58"/>
      <c r="U1004" s="126"/>
      <c r="V1004" s="58"/>
      <c r="W1004" s="58"/>
      <c r="X1004" s="58"/>
      <c r="Y1004" s="58"/>
      <c r="Z1004" s="58"/>
      <c r="AA1004" s="58"/>
      <c r="AB1004" s="58"/>
      <c r="AC1004" s="58"/>
      <c r="AD1004" s="58"/>
    </row>
    <row r="1005" spans="2:30" ht="18.75" hidden="1">
      <c r="B1005" s="28"/>
      <c r="C1005" s="58"/>
      <c r="D1005" s="59"/>
      <c r="E1005" s="28"/>
      <c r="F1005" s="58"/>
      <c r="G1005" s="59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126"/>
      <c r="T1005" s="58"/>
      <c r="U1005" s="126"/>
      <c r="V1005" s="58"/>
      <c r="W1005" s="58"/>
      <c r="X1005" s="58"/>
      <c r="Y1005" s="58"/>
      <c r="Z1005" s="58"/>
      <c r="AA1005" s="58"/>
      <c r="AB1005" s="58"/>
      <c r="AC1005" s="58"/>
      <c r="AD1005" s="58"/>
    </row>
    <row r="1006" spans="2:30" ht="18.75" hidden="1">
      <c r="B1006" s="28"/>
      <c r="C1006" s="58"/>
      <c r="D1006" s="59"/>
      <c r="E1006" s="28"/>
      <c r="F1006" s="58"/>
      <c r="G1006" s="59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126"/>
      <c r="T1006" s="58"/>
      <c r="U1006" s="126"/>
      <c r="V1006" s="58"/>
      <c r="W1006" s="58"/>
      <c r="X1006" s="58"/>
      <c r="Y1006" s="58"/>
      <c r="Z1006" s="58"/>
      <c r="AA1006" s="58"/>
      <c r="AB1006" s="58"/>
      <c r="AC1006" s="58"/>
      <c r="AD1006" s="58"/>
    </row>
    <row r="1007" spans="2:30" ht="18.75" hidden="1">
      <c r="B1007" s="28"/>
      <c r="C1007" s="58"/>
      <c r="D1007" s="59"/>
      <c r="E1007" s="28"/>
      <c r="F1007" s="58"/>
      <c r="G1007" s="59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126"/>
      <c r="T1007" s="58"/>
      <c r="U1007" s="126"/>
      <c r="V1007" s="58"/>
      <c r="W1007" s="58"/>
      <c r="X1007" s="58"/>
      <c r="Y1007" s="58"/>
      <c r="Z1007" s="58"/>
      <c r="AA1007" s="58"/>
      <c r="AB1007" s="58"/>
      <c r="AC1007" s="58"/>
      <c r="AD1007" s="58"/>
    </row>
    <row r="1008" spans="2:30" ht="18.75" hidden="1">
      <c r="B1008" s="28"/>
      <c r="C1008" s="58"/>
      <c r="D1008" s="59"/>
      <c r="E1008" s="28"/>
      <c r="F1008" s="58"/>
      <c r="G1008" s="59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126"/>
      <c r="T1008" s="58"/>
      <c r="U1008" s="126"/>
      <c r="V1008" s="58"/>
      <c r="W1008" s="58"/>
      <c r="X1008" s="58"/>
      <c r="Y1008" s="58"/>
      <c r="Z1008" s="58"/>
      <c r="AA1008" s="58"/>
      <c r="AB1008" s="58"/>
      <c r="AC1008" s="58"/>
      <c r="AD1008" s="58"/>
    </row>
    <row r="1009" spans="2:30" ht="18.75" hidden="1">
      <c r="B1009" s="28"/>
      <c r="C1009" s="58"/>
      <c r="D1009" s="59"/>
      <c r="E1009" s="28"/>
      <c r="F1009" s="58"/>
      <c r="G1009" s="59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126"/>
      <c r="T1009" s="58"/>
      <c r="U1009" s="126"/>
      <c r="V1009" s="58"/>
      <c r="W1009" s="58"/>
      <c r="X1009" s="58"/>
      <c r="Y1009" s="58"/>
      <c r="Z1009" s="58"/>
      <c r="AA1009" s="58"/>
      <c r="AB1009" s="58"/>
      <c r="AC1009" s="58"/>
      <c r="AD1009" s="58"/>
    </row>
    <row r="1010" spans="2:30" ht="18.75" hidden="1">
      <c r="B1010" s="28"/>
      <c r="C1010" s="58"/>
      <c r="D1010" s="59"/>
      <c r="E1010" s="28"/>
      <c r="F1010" s="58"/>
      <c r="G1010" s="59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126"/>
      <c r="T1010" s="58"/>
      <c r="U1010" s="126"/>
      <c r="V1010" s="58"/>
      <c r="W1010" s="58"/>
      <c r="X1010" s="58"/>
      <c r="Y1010" s="58"/>
      <c r="Z1010" s="58"/>
      <c r="AA1010" s="58"/>
      <c r="AB1010" s="58"/>
      <c r="AC1010" s="58"/>
      <c r="AD1010" s="58"/>
    </row>
    <row r="1011" spans="2:30" ht="18.75" hidden="1">
      <c r="B1011" s="28"/>
      <c r="C1011" s="58"/>
      <c r="D1011" s="59"/>
      <c r="E1011" s="28"/>
      <c r="F1011" s="58"/>
      <c r="G1011" s="59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126"/>
      <c r="T1011" s="58"/>
      <c r="U1011" s="126"/>
      <c r="V1011" s="58"/>
      <c r="W1011" s="58"/>
      <c r="X1011" s="58"/>
      <c r="Y1011" s="58"/>
      <c r="Z1011" s="58"/>
      <c r="AA1011" s="58"/>
      <c r="AB1011" s="58"/>
      <c r="AC1011" s="58"/>
      <c r="AD1011" s="58"/>
    </row>
    <row r="1012" spans="2:30" ht="18.75" hidden="1">
      <c r="B1012" s="28"/>
      <c r="C1012" s="58"/>
      <c r="D1012" s="59"/>
      <c r="E1012" s="28"/>
      <c r="F1012" s="58"/>
      <c r="G1012" s="59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126"/>
      <c r="T1012" s="58"/>
      <c r="U1012" s="126"/>
      <c r="V1012" s="58"/>
      <c r="W1012" s="58"/>
      <c r="X1012" s="58"/>
      <c r="Y1012" s="58"/>
      <c r="Z1012" s="58"/>
      <c r="AA1012" s="58"/>
      <c r="AB1012" s="58"/>
      <c r="AC1012" s="58"/>
      <c r="AD1012" s="58"/>
    </row>
    <row r="1013" spans="2:30" ht="18.75" hidden="1">
      <c r="B1013" s="28"/>
      <c r="C1013" s="58"/>
      <c r="D1013" s="59"/>
      <c r="E1013" s="28"/>
      <c r="F1013" s="58"/>
      <c r="G1013" s="59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126"/>
      <c r="T1013" s="58"/>
      <c r="U1013" s="126"/>
      <c r="V1013" s="58"/>
      <c r="W1013" s="58"/>
      <c r="X1013" s="58"/>
      <c r="Y1013" s="58"/>
      <c r="Z1013" s="58"/>
      <c r="AA1013" s="58"/>
      <c r="AB1013" s="58"/>
      <c r="AC1013" s="58"/>
      <c r="AD1013" s="58"/>
    </row>
    <row r="1014" spans="2:30" ht="18.75" hidden="1">
      <c r="B1014" s="28"/>
      <c r="C1014" s="58"/>
      <c r="D1014" s="59"/>
      <c r="E1014" s="28"/>
      <c r="F1014" s="58"/>
      <c r="G1014" s="59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126"/>
      <c r="T1014" s="58"/>
      <c r="U1014" s="126"/>
      <c r="V1014" s="58"/>
      <c r="W1014" s="58"/>
      <c r="X1014" s="58"/>
      <c r="Y1014" s="58"/>
      <c r="Z1014" s="58"/>
      <c r="AA1014" s="58"/>
      <c r="AB1014" s="58"/>
      <c r="AC1014" s="58"/>
      <c r="AD1014" s="58"/>
    </row>
    <row r="1015" spans="2:30" ht="18.75" hidden="1">
      <c r="B1015" s="28"/>
      <c r="C1015" s="58"/>
      <c r="D1015" s="59"/>
      <c r="E1015" s="28"/>
      <c r="F1015" s="58"/>
      <c r="G1015" s="59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126"/>
      <c r="T1015" s="58"/>
      <c r="U1015" s="126"/>
      <c r="V1015" s="58"/>
      <c r="W1015" s="58"/>
      <c r="X1015" s="58"/>
      <c r="Y1015" s="58"/>
      <c r="Z1015" s="58"/>
      <c r="AA1015" s="58"/>
      <c r="AB1015" s="58"/>
      <c r="AC1015" s="58"/>
      <c r="AD1015" s="58"/>
    </row>
    <row r="1016" spans="2:30" ht="18.75" hidden="1">
      <c r="B1016" s="28"/>
      <c r="C1016" s="58"/>
      <c r="D1016" s="59"/>
      <c r="E1016" s="28"/>
      <c r="F1016" s="58"/>
      <c r="G1016" s="59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126"/>
      <c r="T1016" s="58"/>
      <c r="U1016" s="126"/>
      <c r="V1016" s="58"/>
      <c r="W1016" s="58"/>
      <c r="X1016" s="58"/>
      <c r="Y1016" s="58"/>
      <c r="Z1016" s="58"/>
      <c r="AA1016" s="58"/>
      <c r="AB1016" s="58"/>
      <c r="AC1016" s="58"/>
      <c r="AD1016" s="58"/>
    </row>
    <row r="1017" spans="2:30" ht="18.75" hidden="1">
      <c r="B1017" s="28"/>
      <c r="C1017" s="58"/>
      <c r="D1017" s="59"/>
      <c r="E1017" s="28"/>
      <c r="F1017" s="58"/>
      <c r="G1017" s="59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126"/>
      <c r="T1017" s="58"/>
      <c r="U1017" s="126"/>
      <c r="V1017" s="58"/>
      <c r="W1017" s="58"/>
      <c r="X1017" s="58"/>
      <c r="Y1017" s="58"/>
      <c r="Z1017" s="58"/>
      <c r="AA1017" s="58"/>
      <c r="AB1017" s="58"/>
      <c r="AC1017" s="58"/>
      <c r="AD1017" s="58"/>
    </row>
    <row r="1018" spans="2:30" ht="18.75" hidden="1">
      <c r="B1018" s="28"/>
      <c r="C1018" s="58"/>
      <c r="D1018" s="59"/>
      <c r="E1018" s="28"/>
      <c r="F1018" s="58"/>
      <c r="G1018" s="59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126"/>
      <c r="T1018" s="58"/>
      <c r="U1018" s="126"/>
      <c r="V1018" s="58"/>
      <c r="W1018" s="58"/>
      <c r="X1018" s="58"/>
      <c r="Y1018" s="58"/>
      <c r="Z1018" s="58"/>
      <c r="AA1018" s="58"/>
      <c r="AB1018" s="58"/>
      <c r="AC1018" s="58"/>
      <c r="AD1018" s="58"/>
    </row>
    <row r="1019" spans="2:30" ht="18.75" hidden="1">
      <c r="B1019" s="28"/>
      <c r="C1019" s="58"/>
      <c r="D1019" s="59"/>
      <c r="E1019" s="28"/>
      <c r="F1019" s="58"/>
      <c r="G1019" s="59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126"/>
      <c r="T1019" s="58"/>
      <c r="U1019" s="126"/>
      <c r="V1019" s="58"/>
      <c r="W1019" s="58"/>
      <c r="X1019" s="58"/>
      <c r="Y1019" s="58"/>
      <c r="Z1019" s="58"/>
      <c r="AA1019" s="58"/>
      <c r="AB1019" s="58"/>
      <c r="AC1019" s="58"/>
      <c r="AD1019" s="58"/>
    </row>
    <row r="1020" spans="2:30" ht="18.75" hidden="1">
      <c r="B1020" s="28"/>
      <c r="C1020" s="58"/>
      <c r="D1020" s="59"/>
      <c r="E1020" s="28"/>
      <c r="F1020" s="58"/>
      <c r="G1020" s="59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126"/>
      <c r="T1020" s="58"/>
      <c r="U1020" s="126"/>
      <c r="V1020" s="58"/>
      <c r="W1020" s="58"/>
      <c r="X1020" s="58"/>
      <c r="Y1020" s="58"/>
      <c r="Z1020" s="58"/>
      <c r="AA1020" s="58"/>
      <c r="AB1020" s="58"/>
      <c r="AC1020" s="58"/>
      <c r="AD1020" s="58"/>
    </row>
    <row r="1021" spans="2:30" ht="18.75" hidden="1">
      <c r="B1021" s="28"/>
      <c r="C1021" s="58"/>
      <c r="D1021" s="59"/>
      <c r="E1021" s="28"/>
      <c r="F1021" s="58"/>
      <c r="G1021" s="59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126"/>
      <c r="T1021" s="58"/>
      <c r="U1021" s="126"/>
      <c r="V1021" s="58"/>
      <c r="W1021" s="58"/>
      <c r="X1021" s="58"/>
      <c r="Y1021" s="58"/>
      <c r="Z1021" s="58"/>
      <c r="AA1021" s="58"/>
      <c r="AB1021" s="58"/>
      <c r="AC1021" s="58"/>
      <c r="AD1021" s="58"/>
    </row>
    <row r="1022" spans="2:30" ht="18.75" hidden="1">
      <c r="B1022" s="28"/>
      <c r="C1022" s="58"/>
      <c r="D1022" s="59"/>
      <c r="E1022" s="28"/>
      <c r="F1022" s="58"/>
      <c r="G1022" s="59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126"/>
      <c r="T1022" s="58"/>
      <c r="U1022" s="126"/>
      <c r="V1022" s="58"/>
      <c r="W1022" s="58"/>
      <c r="X1022" s="58"/>
      <c r="Y1022" s="58"/>
      <c r="Z1022" s="58"/>
      <c r="AA1022" s="58"/>
      <c r="AB1022" s="58"/>
      <c r="AC1022" s="58"/>
      <c r="AD1022" s="58"/>
    </row>
    <row r="1023" spans="2:30" ht="18.75" hidden="1">
      <c r="B1023" s="28"/>
      <c r="C1023" s="58"/>
      <c r="D1023" s="59"/>
      <c r="E1023" s="28"/>
      <c r="F1023" s="58"/>
      <c r="G1023" s="59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126"/>
      <c r="T1023" s="58"/>
      <c r="U1023" s="126"/>
      <c r="V1023" s="58"/>
      <c r="W1023" s="58"/>
      <c r="X1023" s="58"/>
      <c r="Y1023" s="58"/>
      <c r="Z1023" s="58"/>
      <c r="AA1023" s="58"/>
      <c r="AB1023" s="58"/>
      <c r="AC1023" s="58"/>
      <c r="AD1023" s="58"/>
    </row>
    <row r="1024" spans="2:30" ht="18.75" hidden="1">
      <c r="B1024" s="28"/>
      <c r="C1024" s="58"/>
      <c r="D1024" s="59"/>
      <c r="E1024" s="28"/>
      <c r="F1024" s="58"/>
      <c r="G1024" s="59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126"/>
      <c r="T1024" s="58"/>
      <c r="U1024" s="126"/>
      <c r="V1024" s="58"/>
      <c r="W1024" s="58"/>
      <c r="X1024" s="58"/>
      <c r="Y1024" s="58"/>
      <c r="Z1024" s="58"/>
      <c r="AA1024" s="58"/>
      <c r="AB1024" s="58"/>
      <c r="AC1024" s="58"/>
      <c r="AD1024" s="58"/>
    </row>
    <row r="1025" spans="2:30" ht="18.75" hidden="1">
      <c r="B1025" s="28"/>
      <c r="C1025" s="58"/>
      <c r="D1025" s="59"/>
      <c r="E1025" s="28"/>
      <c r="F1025" s="58"/>
      <c r="G1025" s="59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126"/>
      <c r="T1025" s="58"/>
      <c r="U1025" s="126"/>
      <c r="V1025" s="58"/>
      <c r="W1025" s="58"/>
      <c r="X1025" s="58"/>
      <c r="Y1025" s="58"/>
      <c r="Z1025" s="58"/>
      <c r="AA1025" s="58"/>
      <c r="AB1025" s="58"/>
      <c r="AC1025" s="58"/>
      <c r="AD1025" s="58"/>
    </row>
    <row r="1026" spans="2:30" ht="18.75" hidden="1">
      <c r="B1026" s="28"/>
      <c r="C1026" s="58"/>
      <c r="D1026" s="59"/>
      <c r="E1026" s="28"/>
      <c r="F1026" s="58"/>
      <c r="G1026" s="59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126"/>
      <c r="T1026" s="58"/>
      <c r="U1026" s="126"/>
      <c r="V1026" s="58"/>
      <c r="W1026" s="58"/>
      <c r="X1026" s="58"/>
      <c r="Y1026" s="58"/>
      <c r="Z1026" s="58"/>
      <c r="AA1026" s="58"/>
      <c r="AB1026" s="58"/>
      <c r="AC1026" s="58"/>
      <c r="AD1026" s="58"/>
    </row>
    <row r="1027" spans="2:30" ht="18.75" hidden="1">
      <c r="B1027" s="28"/>
      <c r="C1027" s="58"/>
      <c r="D1027" s="59"/>
      <c r="E1027" s="28"/>
      <c r="F1027" s="58"/>
      <c r="G1027" s="59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126"/>
      <c r="T1027" s="58"/>
      <c r="U1027" s="126"/>
      <c r="V1027" s="58"/>
      <c r="W1027" s="58"/>
      <c r="X1027" s="58"/>
      <c r="Y1027" s="58"/>
      <c r="Z1027" s="58"/>
      <c r="AA1027" s="58"/>
      <c r="AB1027" s="58"/>
      <c r="AC1027" s="58"/>
      <c r="AD1027" s="58"/>
    </row>
    <row r="1028" spans="2:30" ht="18.75" hidden="1">
      <c r="B1028" s="28"/>
      <c r="C1028" s="58"/>
      <c r="D1028" s="59"/>
      <c r="E1028" s="28"/>
      <c r="F1028" s="58"/>
      <c r="G1028" s="59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126"/>
      <c r="T1028" s="58"/>
      <c r="U1028" s="126"/>
      <c r="V1028" s="58"/>
      <c r="W1028" s="58"/>
      <c r="X1028" s="58"/>
      <c r="Y1028" s="58"/>
      <c r="Z1028" s="58"/>
      <c r="AA1028" s="58"/>
      <c r="AB1028" s="58"/>
      <c r="AC1028" s="58"/>
      <c r="AD1028" s="58"/>
    </row>
    <row r="1029" spans="2:30" ht="18.75" hidden="1">
      <c r="B1029" s="28"/>
      <c r="C1029" s="58"/>
      <c r="D1029" s="59"/>
      <c r="E1029" s="28"/>
      <c r="F1029" s="58"/>
      <c r="G1029" s="59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126"/>
      <c r="T1029" s="58"/>
      <c r="U1029" s="126"/>
      <c r="V1029" s="58"/>
      <c r="W1029" s="58"/>
      <c r="X1029" s="58"/>
      <c r="Y1029" s="58"/>
      <c r="Z1029" s="58"/>
      <c r="AA1029" s="58"/>
      <c r="AB1029" s="58"/>
      <c r="AC1029" s="58"/>
      <c r="AD1029" s="58"/>
    </row>
    <row r="1030" spans="2:30" ht="18.75" hidden="1">
      <c r="B1030" s="28"/>
      <c r="C1030" s="58"/>
      <c r="D1030" s="59"/>
      <c r="E1030" s="28"/>
      <c r="F1030" s="58"/>
      <c r="G1030" s="59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126"/>
      <c r="T1030" s="58"/>
      <c r="U1030" s="126"/>
      <c r="V1030" s="58"/>
      <c r="W1030" s="58"/>
      <c r="X1030" s="58"/>
      <c r="Y1030" s="58"/>
      <c r="Z1030" s="58"/>
      <c r="AA1030" s="58"/>
      <c r="AB1030" s="58"/>
      <c r="AC1030" s="58"/>
      <c r="AD1030" s="58"/>
    </row>
    <row r="1031" spans="2:30" ht="18.75" hidden="1">
      <c r="B1031" s="28"/>
      <c r="C1031" s="58"/>
      <c r="D1031" s="59"/>
      <c r="E1031" s="28"/>
      <c r="F1031" s="58"/>
      <c r="G1031" s="59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126"/>
      <c r="T1031" s="58"/>
      <c r="U1031" s="126"/>
      <c r="V1031" s="58"/>
      <c r="W1031" s="58"/>
      <c r="X1031" s="58"/>
      <c r="Y1031" s="58"/>
      <c r="Z1031" s="58"/>
      <c r="AA1031" s="58"/>
      <c r="AB1031" s="58"/>
      <c r="AC1031" s="58"/>
      <c r="AD1031" s="58"/>
    </row>
    <row r="1032" spans="2:30" ht="18.75" hidden="1">
      <c r="B1032" s="28"/>
      <c r="C1032" s="58"/>
      <c r="D1032" s="59"/>
      <c r="E1032" s="28"/>
      <c r="F1032" s="58"/>
      <c r="G1032" s="59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126"/>
      <c r="T1032" s="58"/>
      <c r="U1032" s="126"/>
      <c r="V1032" s="58"/>
      <c r="W1032" s="58"/>
      <c r="X1032" s="58"/>
      <c r="Y1032" s="58"/>
      <c r="Z1032" s="58"/>
      <c r="AA1032" s="58"/>
      <c r="AB1032" s="58"/>
      <c r="AC1032" s="58"/>
      <c r="AD1032" s="58"/>
    </row>
    <row r="1033" spans="2:30" ht="18.75" hidden="1">
      <c r="B1033" s="28"/>
      <c r="C1033" s="58"/>
      <c r="D1033" s="59"/>
      <c r="E1033" s="28"/>
      <c r="F1033" s="58"/>
      <c r="G1033" s="59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126"/>
      <c r="T1033" s="58"/>
      <c r="U1033" s="126"/>
      <c r="V1033" s="58"/>
      <c r="W1033" s="58"/>
      <c r="X1033" s="58"/>
      <c r="Y1033" s="58"/>
      <c r="Z1033" s="58"/>
      <c r="AA1033" s="58"/>
      <c r="AB1033" s="58"/>
      <c r="AC1033" s="58"/>
      <c r="AD1033" s="58"/>
    </row>
    <row r="1034" spans="2:30" ht="18.75" hidden="1">
      <c r="B1034" s="28"/>
      <c r="C1034" s="58"/>
      <c r="D1034" s="59"/>
      <c r="E1034" s="28"/>
      <c r="F1034" s="58"/>
      <c r="G1034" s="59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126"/>
      <c r="T1034" s="58"/>
      <c r="U1034" s="126"/>
      <c r="V1034" s="58"/>
      <c r="W1034" s="58"/>
      <c r="X1034" s="58"/>
      <c r="Y1034" s="58"/>
      <c r="Z1034" s="58"/>
      <c r="AA1034" s="58"/>
      <c r="AB1034" s="58"/>
      <c r="AC1034" s="58"/>
      <c r="AD1034" s="58"/>
    </row>
    <row r="1035" spans="2:30" ht="18.75" hidden="1">
      <c r="B1035" s="28"/>
      <c r="C1035" s="58"/>
      <c r="D1035" s="59"/>
      <c r="E1035" s="28"/>
      <c r="F1035" s="58"/>
      <c r="G1035" s="59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126"/>
      <c r="T1035" s="58"/>
      <c r="U1035" s="126"/>
      <c r="V1035" s="58"/>
      <c r="W1035" s="58"/>
      <c r="X1035" s="58"/>
      <c r="Y1035" s="58"/>
      <c r="Z1035" s="58"/>
      <c r="AA1035" s="58"/>
      <c r="AB1035" s="58"/>
      <c r="AC1035" s="58"/>
      <c r="AD1035" s="58"/>
    </row>
    <row r="1036" spans="2:30" ht="18.75" hidden="1">
      <c r="B1036" s="28"/>
      <c r="C1036" s="58"/>
      <c r="D1036" s="59"/>
      <c r="E1036" s="28"/>
      <c r="F1036" s="58"/>
      <c r="G1036" s="59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126"/>
      <c r="T1036" s="58"/>
      <c r="U1036" s="126"/>
      <c r="V1036" s="58"/>
      <c r="W1036" s="58"/>
      <c r="X1036" s="58"/>
      <c r="Y1036" s="58"/>
      <c r="Z1036" s="58"/>
      <c r="AA1036" s="58"/>
      <c r="AB1036" s="58"/>
      <c r="AC1036" s="58"/>
      <c r="AD1036" s="58"/>
    </row>
    <row r="1037" spans="2:30" ht="18.75" hidden="1">
      <c r="B1037" s="28"/>
      <c r="C1037" s="58"/>
      <c r="D1037" s="59"/>
      <c r="E1037" s="28"/>
      <c r="F1037" s="58"/>
      <c r="G1037" s="59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126"/>
      <c r="T1037" s="58"/>
      <c r="U1037" s="126"/>
      <c r="V1037" s="58"/>
      <c r="W1037" s="58"/>
      <c r="X1037" s="58"/>
      <c r="Y1037" s="58"/>
      <c r="Z1037" s="58"/>
      <c r="AA1037" s="58"/>
      <c r="AB1037" s="58"/>
      <c r="AC1037" s="58"/>
      <c r="AD1037" s="58"/>
    </row>
    <row r="1038" spans="2:30" ht="18.75" hidden="1">
      <c r="B1038" s="28"/>
      <c r="C1038" s="58"/>
      <c r="D1038" s="59"/>
      <c r="E1038" s="28"/>
      <c r="F1038" s="58"/>
      <c r="G1038" s="59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126"/>
      <c r="T1038" s="58"/>
      <c r="U1038" s="126"/>
      <c r="V1038" s="58"/>
      <c r="W1038" s="58"/>
      <c r="X1038" s="58"/>
      <c r="Y1038" s="58"/>
      <c r="Z1038" s="58"/>
      <c r="AA1038" s="58"/>
      <c r="AB1038" s="58"/>
      <c r="AC1038" s="58"/>
      <c r="AD1038" s="58"/>
    </row>
    <row r="1039" spans="2:30" ht="18.75" hidden="1">
      <c r="B1039" s="28"/>
      <c r="C1039" s="58"/>
      <c r="D1039" s="59"/>
      <c r="E1039" s="28"/>
      <c r="F1039" s="58"/>
      <c r="G1039" s="59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126"/>
      <c r="T1039" s="58"/>
      <c r="U1039" s="126"/>
      <c r="V1039" s="58"/>
      <c r="W1039" s="58"/>
      <c r="X1039" s="58"/>
      <c r="Y1039" s="58"/>
      <c r="Z1039" s="58"/>
      <c r="AA1039" s="58"/>
      <c r="AB1039" s="58"/>
      <c r="AC1039" s="58"/>
      <c r="AD1039" s="58"/>
    </row>
    <row r="1040" spans="2:30" ht="18.75" hidden="1">
      <c r="B1040" s="28"/>
      <c r="C1040" s="58"/>
      <c r="D1040" s="59"/>
      <c r="E1040" s="28"/>
      <c r="F1040" s="58"/>
      <c r="G1040" s="59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126"/>
      <c r="T1040" s="58"/>
      <c r="U1040" s="126"/>
      <c r="V1040" s="58"/>
      <c r="W1040" s="58"/>
      <c r="X1040" s="58"/>
      <c r="Y1040" s="58"/>
      <c r="Z1040" s="58"/>
      <c r="AA1040" s="58"/>
      <c r="AB1040" s="58"/>
      <c r="AC1040" s="58"/>
      <c r="AD1040" s="58"/>
    </row>
    <row r="1041" spans="2:30" ht="18.75" hidden="1">
      <c r="B1041" s="28"/>
      <c r="C1041" s="58"/>
      <c r="D1041" s="59"/>
      <c r="E1041" s="28"/>
      <c r="F1041" s="58"/>
      <c r="G1041" s="59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126"/>
      <c r="T1041" s="58"/>
      <c r="U1041" s="126"/>
      <c r="V1041" s="58"/>
      <c r="W1041" s="58"/>
      <c r="X1041" s="58"/>
      <c r="Y1041" s="58"/>
      <c r="Z1041" s="58"/>
      <c r="AA1041" s="58"/>
      <c r="AB1041" s="58"/>
      <c r="AC1041" s="58"/>
      <c r="AD1041" s="58"/>
    </row>
    <row r="1042" spans="2:30" ht="18.75" hidden="1">
      <c r="B1042" s="28"/>
      <c r="C1042" s="58"/>
      <c r="D1042" s="59"/>
      <c r="E1042" s="28"/>
      <c r="F1042" s="58"/>
      <c r="G1042" s="59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126"/>
      <c r="T1042" s="58"/>
      <c r="U1042" s="126"/>
      <c r="V1042" s="58"/>
      <c r="W1042" s="58"/>
      <c r="X1042" s="58"/>
      <c r="Y1042" s="58"/>
      <c r="Z1042" s="58"/>
      <c r="AA1042" s="58"/>
      <c r="AB1042" s="58"/>
      <c r="AC1042" s="58"/>
      <c r="AD1042" s="58"/>
    </row>
    <row r="1043" spans="2:30" ht="18.75" hidden="1">
      <c r="B1043" s="28"/>
      <c r="C1043" s="58"/>
      <c r="D1043" s="59"/>
      <c r="E1043" s="28"/>
      <c r="F1043" s="58"/>
      <c r="G1043" s="59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126"/>
      <c r="T1043" s="58"/>
      <c r="U1043" s="126"/>
      <c r="V1043" s="58"/>
      <c r="W1043" s="58"/>
      <c r="X1043" s="58"/>
      <c r="Y1043" s="58"/>
      <c r="Z1043" s="58"/>
      <c r="AA1043" s="58"/>
      <c r="AB1043" s="58"/>
      <c r="AC1043" s="58"/>
      <c r="AD1043" s="58"/>
    </row>
    <row r="1044" spans="2:30" ht="18.75" hidden="1">
      <c r="B1044" s="28"/>
      <c r="C1044" s="58"/>
      <c r="D1044" s="59"/>
      <c r="E1044" s="28"/>
      <c r="F1044" s="58"/>
      <c r="G1044" s="59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126"/>
      <c r="T1044" s="58"/>
      <c r="U1044" s="126"/>
      <c r="V1044" s="58"/>
      <c r="W1044" s="58"/>
      <c r="X1044" s="58"/>
      <c r="Y1044" s="58"/>
      <c r="Z1044" s="58"/>
      <c r="AA1044" s="58"/>
      <c r="AB1044" s="58"/>
      <c r="AC1044" s="58"/>
      <c r="AD1044" s="58"/>
    </row>
    <row r="1045" spans="2:30" ht="18.75" hidden="1">
      <c r="B1045" s="28"/>
      <c r="C1045" s="58"/>
      <c r="D1045" s="59"/>
      <c r="E1045" s="28"/>
      <c r="F1045" s="58"/>
      <c r="G1045" s="59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126"/>
      <c r="T1045" s="58"/>
      <c r="U1045" s="126"/>
      <c r="V1045" s="58"/>
      <c r="W1045" s="58"/>
      <c r="X1045" s="58"/>
      <c r="Y1045" s="58"/>
      <c r="Z1045" s="58"/>
      <c r="AA1045" s="58"/>
      <c r="AB1045" s="58"/>
      <c r="AC1045" s="58"/>
      <c r="AD1045" s="58"/>
    </row>
    <row r="1046" spans="2:30" ht="18.75" hidden="1">
      <c r="B1046" s="28"/>
      <c r="C1046" s="58"/>
      <c r="D1046" s="59"/>
      <c r="E1046" s="28"/>
      <c r="F1046" s="58"/>
      <c r="G1046" s="59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126"/>
      <c r="T1046" s="58"/>
      <c r="U1046" s="126"/>
      <c r="V1046" s="58"/>
      <c r="W1046" s="58"/>
      <c r="X1046" s="58"/>
      <c r="Y1046" s="58"/>
      <c r="Z1046" s="58"/>
      <c r="AA1046" s="58"/>
      <c r="AB1046" s="58"/>
      <c r="AC1046" s="58"/>
      <c r="AD1046" s="58"/>
    </row>
    <row r="1047" spans="2:30" ht="18.75" hidden="1">
      <c r="B1047" s="28"/>
      <c r="C1047" s="58"/>
      <c r="D1047" s="59"/>
      <c r="E1047" s="28"/>
      <c r="F1047" s="58"/>
      <c r="G1047" s="59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126"/>
      <c r="T1047" s="58"/>
      <c r="U1047" s="126"/>
      <c r="V1047" s="58"/>
      <c r="W1047" s="58"/>
      <c r="X1047" s="58"/>
      <c r="Y1047" s="58"/>
      <c r="Z1047" s="58"/>
      <c r="AA1047" s="58"/>
      <c r="AB1047" s="58"/>
      <c r="AC1047" s="58"/>
      <c r="AD1047" s="58"/>
    </row>
    <row r="1048" spans="2:30" ht="18.75" hidden="1">
      <c r="B1048" s="28"/>
      <c r="C1048" s="58"/>
      <c r="D1048" s="59"/>
      <c r="E1048" s="28"/>
      <c r="F1048" s="58"/>
      <c r="G1048" s="59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126"/>
      <c r="T1048" s="58"/>
      <c r="U1048" s="126"/>
      <c r="V1048" s="58"/>
      <c r="W1048" s="58"/>
      <c r="X1048" s="58"/>
      <c r="Y1048" s="58"/>
      <c r="Z1048" s="58"/>
      <c r="AA1048" s="58"/>
      <c r="AB1048" s="58"/>
      <c r="AC1048" s="58"/>
      <c r="AD1048" s="58"/>
    </row>
    <row r="1049" spans="2:30" ht="18.75" hidden="1">
      <c r="B1049" s="28"/>
      <c r="C1049" s="58"/>
      <c r="D1049" s="59"/>
      <c r="E1049" s="28"/>
      <c r="F1049" s="58"/>
      <c r="G1049" s="59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126"/>
      <c r="T1049" s="58"/>
      <c r="U1049" s="126"/>
      <c r="V1049" s="58"/>
      <c r="W1049" s="58"/>
      <c r="X1049" s="58"/>
      <c r="Y1049" s="58"/>
      <c r="Z1049" s="58"/>
      <c r="AA1049" s="58"/>
      <c r="AB1049" s="58"/>
      <c r="AC1049" s="58"/>
      <c r="AD1049" s="58"/>
    </row>
    <row r="1050" spans="2:30" ht="18.75" hidden="1">
      <c r="B1050" s="28"/>
      <c r="C1050" s="58"/>
      <c r="D1050" s="59"/>
      <c r="E1050" s="28"/>
      <c r="F1050" s="58"/>
      <c r="G1050" s="59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126"/>
      <c r="T1050" s="58"/>
      <c r="U1050" s="126"/>
      <c r="V1050" s="58"/>
      <c r="W1050" s="58"/>
      <c r="X1050" s="58"/>
      <c r="Y1050" s="58"/>
      <c r="Z1050" s="58"/>
      <c r="AA1050" s="58"/>
      <c r="AB1050" s="58"/>
      <c r="AC1050" s="58"/>
      <c r="AD1050" s="58"/>
    </row>
    <row r="1051" spans="2:30" ht="18.75" hidden="1">
      <c r="B1051" s="28"/>
      <c r="C1051" s="58"/>
      <c r="D1051" s="59"/>
      <c r="E1051" s="28"/>
      <c r="F1051" s="58"/>
      <c r="G1051" s="59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126"/>
      <c r="T1051" s="58"/>
      <c r="U1051" s="126"/>
      <c r="V1051" s="58"/>
      <c r="W1051" s="58"/>
      <c r="X1051" s="58"/>
      <c r="Y1051" s="58"/>
      <c r="Z1051" s="58"/>
      <c r="AA1051" s="58"/>
      <c r="AB1051" s="58"/>
      <c r="AC1051" s="58"/>
      <c r="AD1051" s="58"/>
    </row>
    <row r="1052" spans="2:30" ht="18.75" hidden="1">
      <c r="B1052" s="28"/>
      <c r="C1052" s="58"/>
      <c r="D1052" s="59"/>
      <c r="E1052" s="28"/>
      <c r="F1052" s="58"/>
      <c r="G1052" s="59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126"/>
      <c r="T1052" s="58"/>
      <c r="U1052" s="126"/>
      <c r="V1052" s="58"/>
      <c r="W1052" s="58"/>
      <c r="X1052" s="58"/>
      <c r="Y1052" s="58"/>
      <c r="Z1052" s="58"/>
      <c r="AA1052" s="58"/>
      <c r="AB1052" s="58"/>
      <c r="AC1052" s="58"/>
      <c r="AD1052" s="58"/>
    </row>
    <row r="1053" spans="2:30" ht="18.75" hidden="1">
      <c r="B1053" s="28"/>
      <c r="C1053" s="58"/>
      <c r="D1053" s="59"/>
      <c r="E1053" s="28"/>
      <c r="F1053" s="58"/>
      <c r="G1053" s="59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126"/>
      <c r="T1053" s="58"/>
      <c r="U1053" s="126"/>
      <c r="V1053" s="58"/>
      <c r="W1053" s="58"/>
      <c r="X1053" s="58"/>
      <c r="Y1053" s="58"/>
      <c r="Z1053" s="58"/>
      <c r="AA1053" s="58"/>
      <c r="AB1053" s="58"/>
      <c r="AC1053" s="58"/>
      <c r="AD1053" s="58"/>
    </row>
    <row r="1054" spans="2:30" ht="18.75" hidden="1">
      <c r="B1054" s="28"/>
      <c r="C1054" s="58"/>
      <c r="D1054" s="59"/>
      <c r="E1054" s="28"/>
      <c r="F1054" s="58"/>
      <c r="G1054" s="59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126"/>
      <c r="T1054" s="58"/>
      <c r="U1054" s="126"/>
      <c r="V1054" s="58"/>
      <c r="W1054" s="58"/>
      <c r="X1054" s="58"/>
      <c r="Y1054" s="58"/>
      <c r="Z1054" s="58"/>
      <c r="AA1054" s="58"/>
      <c r="AB1054" s="58"/>
      <c r="AC1054" s="58"/>
      <c r="AD1054" s="58"/>
    </row>
    <row r="1055" spans="2:30" ht="18.75" hidden="1">
      <c r="B1055" s="28"/>
      <c r="C1055" s="58"/>
      <c r="D1055" s="59"/>
      <c r="E1055" s="28"/>
      <c r="F1055" s="58"/>
      <c r="G1055" s="59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126"/>
      <c r="T1055" s="58"/>
      <c r="U1055" s="126"/>
      <c r="V1055" s="58"/>
      <c r="W1055" s="58"/>
      <c r="X1055" s="58"/>
      <c r="Y1055" s="58"/>
      <c r="Z1055" s="58"/>
      <c r="AA1055" s="58"/>
      <c r="AB1055" s="58"/>
      <c r="AC1055" s="58"/>
      <c r="AD1055" s="58"/>
    </row>
    <row r="1056" spans="2:30" ht="18.75" hidden="1">
      <c r="B1056" s="28"/>
      <c r="C1056" s="58"/>
      <c r="D1056" s="59"/>
      <c r="E1056" s="28"/>
      <c r="F1056" s="58"/>
      <c r="G1056" s="59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126"/>
      <c r="T1056" s="58"/>
      <c r="U1056" s="126"/>
      <c r="V1056" s="58"/>
      <c r="W1056" s="58"/>
      <c r="X1056" s="58"/>
      <c r="Y1056" s="58"/>
      <c r="Z1056" s="58"/>
      <c r="AA1056" s="58"/>
      <c r="AB1056" s="58"/>
      <c r="AC1056" s="58"/>
      <c r="AD1056" s="58"/>
    </row>
    <row r="1057" spans="2:30" ht="18.75" hidden="1">
      <c r="B1057" s="28"/>
      <c r="C1057" s="58"/>
      <c r="D1057" s="59"/>
      <c r="E1057" s="28"/>
      <c r="F1057" s="58"/>
      <c r="G1057" s="59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126"/>
      <c r="T1057" s="58"/>
      <c r="U1057" s="126"/>
      <c r="V1057" s="58"/>
      <c r="W1057" s="58"/>
      <c r="X1057" s="58"/>
      <c r="Y1057" s="58"/>
      <c r="Z1057" s="58"/>
      <c r="AA1057" s="58"/>
      <c r="AB1057" s="58"/>
      <c r="AC1057" s="58"/>
      <c r="AD1057" s="58"/>
    </row>
    <row r="1058" spans="2:30" ht="18.75" hidden="1">
      <c r="B1058" s="28"/>
      <c r="C1058" s="58"/>
      <c r="D1058" s="59"/>
      <c r="E1058" s="28"/>
      <c r="F1058" s="58"/>
      <c r="G1058" s="59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126"/>
      <c r="T1058" s="58"/>
      <c r="U1058" s="126"/>
      <c r="V1058" s="58"/>
      <c r="W1058" s="58"/>
      <c r="X1058" s="58"/>
      <c r="Y1058" s="58"/>
      <c r="Z1058" s="58"/>
      <c r="AA1058" s="58"/>
      <c r="AB1058" s="58"/>
      <c r="AC1058" s="58"/>
      <c r="AD1058" s="58"/>
    </row>
    <row r="1059" spans="2:30" ht="18.75" hidden="1">
      <c r="B1059" s="28"/>
      <c r="C1059" s="58"/>
      <c r="D1059" s="59"/>
      <c r="E1059" s="28"/>
      <c r="F1059" s="58"/>
      <c r="G1059" s="59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126"/>
      <c r="T1059" s="58"/>
      <c r="U1059" s="126"/>
      <c r="V1059" s="58"/>
      <c r="W1059" s="58"/>
      <c r="X1059" s="58"/>
      <c r="Y1059" s="58"/>
      <c r="Z1059" s="58"/>
      <c r="AA1059" s="58"/>
      <c r="AB1059" s="58"/>
      <c r="AC1059" s="58"/>
      <c r="AD1059" s="58"/>
    </row>
    <row r="1060" spans="2:30" ht="18.75" hidden="1">
      <c r="B1060" s="28"/>
      <c r="C1060" s="58"/>
      <c r="D1060" s="59"/>
      <c r="E1060" s="28"/>
      <c r="F1060" s="58"/>
      <c r="G1060" s="59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126"/>
      <c r="T1060" s="58"/>
      <c r="U1060" s="126"/>
      <c r="V1060" s="58"/>
      <c r="W1060" s="58"/>
      <c r="X1060" s="58"/>
      <c r="Y1060" s="58"/>
      <c r="Z1060" s="58"/>
      <c r="AA1060" s="58"/>
      <c r="AB1060" s="58"/>
      <c r="AC1060" s="58"/>
      <c r="AD1060" s="58"/>
    </row>
    <row r="1061" spans="2:30" ht="18.75" hidden="1">
      <c r="B1061" s="28"/>
      <c r="C1061" s="58"/>
      <c r="D1061" s="59"/>
      <c r="E1061" s="28"/>
      <c r="F1061" s="58"/>
      <c r="G1061" s="59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126"/>
      <c r="T1061" s="58"/>
      <c r="U1061" s="126"/>
      <c r="V1061" s="58"/>
      <c r="W1061" s="58"/>
      <c r="X1061" s="58"/>
      <c r="Y1061" s="58"/>
      <c r="Z1061" s="58"/>
      <c r="AA1061" s="58"/>
      <c r="AB1061" s="58"/>
      <c r="AC1061" s="58"/>
      <c r="AD1061" s="58"/>
    </row>
    <row r="1062" spans="2:30" ht="18.75" hidden="1">
      <c r="B1062" s="28"/>
      <c r="C1062" s="58"/>
      <c r="D1062" s="59"/>
      <c r="E1062" s="28"/>
      <c r="F1062" s="58"/>
      <c r="G1062" s="59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126"/>
      <c r="T1062" s="58"/>
      <c r="U1062" s="126"/>
      <c r="V1062" s="58"/>
      <c r="W1062" s="58"/>
      <c r="X1062" s="58"/>
      <c r="Y1062" s="58"/>
      <c r="Z1062" s="58"/>
      <c r="AA1062" s="58"/>
      <c r="AB1062" s="58"/>
      <c r="AC1062" s="58"/>
      <c r="AD1062" s="58"/>
    </row>
    <row r="1063" spans="2:30" ht="18.75" hidden="1">
      <c r="B1063" s="28"/>
      <c r="C1063" s="58"/>
      <c r="D1063" s="59"/>
      <c r="E1063" s="28"/>
      <c r="F1063" s="58"/>
      <c r="G1063" s="59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126"/>
      <c r="T1063" s="58"/>
      <c r="U1063" s="126"/>
      <c r="V1063" s="58"/>
      <c r="W1063" s="58"/>
      <c r="X1063" s="58"/>
      <c r="Y1063" s="58"/>
      <c r="Z1063" s="58"/>
      <c r="AA1063" s="58"/>
      <c r="AB1063" s="58"/>
      <c r="AC1063" s="58"/>
      <c r="AD1063" s="58"/>
    </row>
    <row r="1064" spans="2:30" ht="18.75" hidden="1">
      <c r="B1064" s="28"/>
      <c r="C1064" s="58"/>
      <c r="D1064" s="59"/>
      <c r="E1064" s="28"/>
      <c r="F1064" s="58"/>
      <c r="G1064" s="59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126"/>
      <c r="T1064" s="58"/>
      <c r="U1064" s="126"/>
      <c r="V1064" s="58"/>
      <c r="W1064" s="58"/>
      <c r="X1064" s="58"/>
      <c r="Y1064" s="58"/>
      <c r="Z1064" s="58"/>
      <c r="AA1064" s="58"/>
      <c r="AB1064" s="58"/>
      <c r="AC1064" s="58"/>
      <c r="AD1064" s="58"/>
    </row>
    <row r="1065" spans="2:30" ht="18.75" hidden="1">
      <c r="B1065" s="28"/>
      <c r="C1065" s="58"/>
      <c r="D1065" s="59"/>
      <c r="E1065" s="28"/>
      <c r="F1065" s="58"/>
      <c r="G1065" s="59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126"/>
      <c r="T1065" s="58"/>
      <c r="U1065" s="126"/>
      <c r="V1065" s="58"/>
      <c r="W1065" s="58"/>
      <c r="X1065" s="58"/>
      <c r="Y1065" s="58"/>
      <c r="Z1065" s="58"/>
      <c r="AA1065" s="58"/>
      <c r="AB1065" s="58"/>
      <c r="AC1065" s="58"/>
      <c r="AD1065" s="58"/>
    </row>
    <row r="1066" spans="2:30" ht="18.75" hidden="1">
      <c r="B1066" s="28"/>
      <c r="C1066" s="58"/>
      <c r="D1066" s="59"/>
      <c r="E1066" s="28"/>
      <c r="F1066" s="58"/>
      <c r="G1066" s="59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126"/>
      <c r="T1066" s="58"/>
      <c r="U1066" s="126"/>
      <c r="V1066" s="58"/>
      <c r="W1066" s="58"/>
      <c r="X1066" s="58"/>
      <c r="Y1066" s="58"/>
      <c r="Z1066" s="58"/>
      <c r="AA1066" s="58"/>
      <c r="AB1066" s="58"/>
      <c r="AC1066" s="58"/>
      <c r="AD1066" s="58"/>
    </row>
    <row r="1067" spans="2:30" ht="18.75" hidden="1">
      <c r="B1067" s="28"/>
      <c r="C1067" s="58"/>
      <c r="D1067" s="59"/>
      <c r="E1067" s="28"/>
      <c r="F1067" s="58"/>
      <c r="G1067" s="59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126"/>
      <c r="T1067" s="58"/>
      <c r="U1067" s="126"/>
      <c r="V1067" s="58"/>
      <c r="W1067" s="58"/>
      <c r="X1067" s="58"/>
      <c r="Y1067" s="58"/>
      <c r="Z1067" s="58"/>
      <c r="AA1067" s="58"/>
      <c r="AB1067" s="58"/>
      <c r="AC1067" s="58"/>
      <c r="AD1067" s="58"/>
    </row>
    <row r="1068" spans="2:30" ht="18.75" hidden="1">
      <c r="B1068" s="28"/>
      <c r="C1068" s="58"/>
      <c r="D1068" s="59"/>
      <c r="E1068" s="28"/>
      <c r="F1068" s="58"/>
      <c r="G1068" s="59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126"/>
      <c r="T1068" s="58"/>
      <c r="U1068" s="126"/>
      <c r="V1068" s="58"/>
      <c r="W1068" s="58"/>
      <c r="X1068" s="58"/>
      <c r="Y1068" s="58"/>
      <c r="Z1068" s="58"/>
      <c r="AA1068" s="58"/>
      <c r="AB1068" s="58"/>
      <c r="AC1068" s="58"/>
      <c r="AD1068" s="58"/>
    </row>
    <row r="1069" spans="2:30" ht="18.75" hidden="1">
      <c r="B1069" s="28"/>
      <c r="C1069" s="58"/>
      <c r="D1069" s="59"/>
      <c r="E1069" s="28"/>
      <c r="F1069" s="58"/>
      <c r="G1069" s="59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126"/>
      <c r="T1069" s="58"/>
      <c r="U1069" s="126"/>
      <c r="V1069" s="58"/>
      <c r="W1069" s="58"/>
      <c r="X1069" s="58"/>
      <c r="Y1069" s="58"/>
      <c r="Z1069" s="58"/>
      <c r="AA1069" s="58"/>
      <c r="AB1069" s="58"/>
      <c r="AC1069" s="58"/>
      <c r="AD1069" s="58"/>
    </row>
    <row r="1070" spans="2:30" ht="18.75" hidden="1">
      <c r="B1070" s="28"/>
      <c r="C1070" s="58"/>
      <c r="D1070" s="59"/>
      <c r="E1070" s="28"/>
      <c r="F1070" s="58"/>
      <c r="G1070" s="59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126"/>
      <c r="T1070" s="58"/>
      <c r="U1070" s="126"/>
      <c r="V1070" s="58"/>
      <c r="W1070" s="58"/>
      <c r="X1070" s="58"/>
      <c r="Y1070" s="58"/>
      <c r="Z1070" s="58"/>
      <c r="AA1070" s="58"/>
      <c r="AB1070" s="58"/>
      <c r="AC1070" s="58"/>
      <c r="AD1070" s="58"/>
    </row>
    <row r="1071" spans="2:30" ht="18.75" hidden="1">
      <c r="B1071" s="28"/>
      <c r="C1071" s="58"/>
      <c r="D1071" s="59"/>
      <c r="E1071" s="28"/>
      <c r="F1071" s="58"/>
      <c r="G1071" s="59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126"/>
      <c r="T1071" s="58"/>
      <c r="U1071" s="126"/>
      <c r="V1071" s="58"/>
      <c r="W1071" s="58"/>
      <c r="X1071" s="58"/>
      <c r="Y1071" s="58"/>
      <c r="Z1071" s="58"/>
      <c r="AA1071" s="58"/>
      <c r="AB1071" s="58"/>
      <c r="AC1071" s="58"/>
      <c r="AD1071" s="58"/>
    </row>
    <row r="1072" spans="2:30" ht="18.75" hidden="1">
      <c r="B1072" s="28"/>
      <c r="C1072" s="58"/>
      <c r="D1072" s="59"/>
      <c r="E1072" s="28"/>
      <c r="F1072" s="58"/>
      <c r="G1072" s="59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126"/>
      <c r="T1072" s="58"/>
      <c r="U1072" s="126"/>
      <c r="V1072" s="58"/>
      <c r="W1072" s="58"/>
      <c r="X1072" s="58"/>
      <c r="Y1072" s="58"/>
      <c r="Z1072" s="58"/>
      <c r="AA1072" s="58"/>
      <c r="AB1072" s="58"/>
      <c r="AC1072" s="58"/>
      <c r="AD1072" s="58"/>
    </row>
    <row r="1073" spans="2:30" ht="18.75" hidden="1">
      <c r="B1073" s="28"/>
      <c r="C1073" s="58"/>
      <c r="D1073" s="59"/>
      <c r="E1073" s="28"/>
      <c r="F1073" s="58"/>
      <c r="G1073" s="59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126"/>
      <c r="T1073" s="58"/>
      <c r="U1073" s="126"/>
      <c r="V1073" s="58"/>
      <c r="W1073" s="58"/>
      <c r="X1073" s="58"/>
      <c r="Y1073" s="58"/>
      <c r="Z1073" s="58"/>
      <c r="AA1073" s="58"/>
      <c r="AB1073" s="58"/>
      <c r="AC1073" s="58"/>
      <c r="AD1073" s="58"/>
    </row>
    <row r="1074" spans="2:30" ht="18.75" hidden="1">
      <c r="B1074" s="28"/>
      <c r="C1074" s="58"/>
      <c r="D1074" s="59"/>
      <c r="E1074" s="28"/>
      <c r="F1074" s="58"/>
      <c r="G1074" s="59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126"/>
      <c r="T1074" s="58"/>
      <c r="U1074" s="126"/>
      <c r="V1074" s="58"/>
      <c r="W1074" s="58"/>
      <c r="X1074" s="58"/>
      <c r="Y1074" s="58"/>
      <c r="Z1074" s="58"/>
      <c r="AA1074" s="58"/>
      <c r="AB1074" s="58"/>
      <c r="AC1074" s="58"/>
      <c r="AD1074" s="58"/>
    </row>
    <row r="1075" spans="2:30" ht="18.75" hidden="1">
      <c r="B1075" s="28"/>
      <c r="C1075" s="58"/>
      <c r="D1075" s="59"/>
      <c r="E1075" s="28"/>
      <c r="F1075" s="58"/>
      <c r="G1075" s="59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126"/>
      <c r="T1075" s="58"/>
      <c r="U1075" s="126"/>
      <c r="V1075" s="58"/>
      <c r="W1075" s="58"/>
      <c r="X1075" s="58"/>
      <c r="Y1075" s="58"/>
      <c r="Z1075" s="58"/>
      <c r="AA1075" s="58"/>
      <c r="AB1075" s="58"/>
      <c r="AC1075" s="58"/>
      <c r="AD1075" s="58"/>
    </row>
    <row r="1076" spans="2:30" ht="18.75" hidden="1">
      <c r="B1076" s="28"/>
      <c r="C1076" s="58"/>
      <c r="D1076" s="59"/>
      <c r="E1076" s="28"/>
      <c r="F1076" s="58"/>
      <c r="G1076" s="59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126"/>
      <c r="T1076" s="58"/>
      <c r="U1076" s="126"/>
      <c r="V1076" s="58"/>
      <c r="W1076" s="58"/>
      <c r="X1076" s="58"/>
      <c r="Y1076" s="58"/>
      <c r="Z1076" s="58"/>
      <c r="AA1076" s="58"/>
      <c r="AB1076" s="58"/>
      <c r="AC1076" s="58"/>
      <c r="AD1076" s="58"/>
    </row>
    <row r="1077" spans="2:30" ht="18.75" hidden="1">
      <c r="B1077" s="28"/>
      <c r="C1077" s="58"/>
      <c r="D1077" s="59"/>
      <c r="E1077" s="28"/>
      <c r="F1077" s="58"/>
      <c r="G1077" s="59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126"/>
      <c r="T1077" s="58"/>
      <c r="U1077" s="126"/>
      <c r="V1077" s="58"/>
      <c r="W1077" s="58"/>
      <c r="X1077" s="58"/>
      <c r="Y1077" s="58"/>
      <c r="Z1077" s="58"/>
      <c r="AA1077" s="58"/>
      <c r="AB1077" s="58"/>
      <c r="AC1077" s="58"/>
      <c r="AD1077" s="58"/>
    </row>
    <row r="1078" spans="2:30" ht="18.75" hidden="1">
      <c r="B1078" s="28"/>
      <c r="C1078" s="58"/>
      <c r="D1078" s="59"/>
      <c r="E1078" s="28"/>
      <c r="F1078" s="58"/>
      <c r="G1078" s="59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126"/>
      <c r="T1078" s="58"/>
      <c r="U1078" s="126"/>
      <c r="V1078" s="58"/>
      <c r="W1078" s="58"/>
      <c r="X1078" s="58"/>
      <c r="Y1078" s="58"/>
      <c r="Z1078" s="58"/>
      <c r="AA1078" s="58"/>
      <c r="AB1078" s="58"/>
      <c r="AC1078" s="58"/>
      <c r="AD1078" s="58"/>
    </row>
    <row r="1079" spans="2:30" ht="18.75" hidden="1">
      <c r="B1079" s="28"/>
      <c r="C1079" s="58"/>
      <c r="D1079" s="59"/>
      <c r="E1079" s="28"/>
      <c r="F1079" s="58"/>
      <c r="G1079" s="59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126"/>
      <c r="T1079" s="58"/>
      <c r="U1079" s="126"/>
      <c r="V1079" s="58"/>
      <c r="W1079" s="58"/>
      <c r="X1079" s="58"/>
      <c r="Y1079" s="58"/>
      <c r="Z1079" s="58"/>
      <c r="AA1079" s="58"/>
      <c r="AB1079" s="58"/>
      <c r="AC1079" s="58"/>
      <c r="AD1079" s="58"/>
    </row>
    <row r="1080" spans="2:30" ht="18.75" hidden="1">
      <c r="B1080" s="28"/>
      <c r="C1080" s="58"/>
      <c r="D1080" s="59"/>
      <c r="E1080" s="28"/>
      <c r="F1080" s="58"/>
      <c r="G1080" s="59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126"/>
      <c r="T1080" s="58"/>
      <c r="U1080" s="126"/>
      <c r="V1080" s="58"/>
      <c r="W1080" s="58"/>
      <c r="X1080" s="58"/>
      <c r="Y1080" s="58"/>
      <c r="Z1080" s="58"/>
      <c r="AA1080" s="58"/>
      <c r="AB1080" s="58"/>
      <c r="AC1080" s="58"/>
      <c r="AD1080" s="58"/>
    </row>
    <row r="1081" spans="2:30" ht="18.75" hidden="1">
      <c r="B1081" s="28"/>
      <c r="C1081" s="58"/>
      <c r="D1081" s="59"/>
      <c r="E1081" s="28"/>
      <c r="F1081" s="58"/>
      <c r="G1081" s="59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126"/>
      <c r="T1081" s="58"/>
      <c r="U1081" s="126"/>
      <c r="V1081" s="58"/>
      <c r="W1081" s="58"/>
      <c r="X1081" s="58"/>
      <c r="Y1081" s="58"/>
      <c r="Z1081" s="58"/>
      <c r="AA1081" s="58"/>
      <c r="AB1081" s="58"/>
      <c r="AC1081" s="58"/>
      <c r="AD1081" s="58"/>
    </row>
    <row r="1082" spans="2:30" ht="18.75" hidden="1">
      <c r="B1082" s="28"/>
      <c r="C1082" s="58"/>
      <c r="D1082" s="59"/>
      <c r="E1082" s="28"/>
      <c r="F1082" s="58"/>
      <c r="G1082" s="59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126"/>
      <c r="T1082" s="58"/>
      <c r="U1082" s="126"/>
      <c r="V1082" s="58"/>
      <c r="W1082" s="58"/>
      <c r="X1082" s="58"/>
      <c r="Y1082" s="58"/>
      <c r="Z1082" s="58"/>
      <c r="AA1082" s="58"/>
      <c r="AB1082" s="58"/>
      <c r="AC1082" s="58"/>
      <c r="AD1082" s="58"/>
    </row>
    <row r="1083" spans="2:30" ht="18.75" hidden="1">
      <c r="B1083" s="28"/>
      <c r="C1083" s="58"/>
      <c r="D1083" s="59"/>
      <c r="E1083" s="28"/>
      <c r="F1083" s="58"/>
      <c r="G1083" s="59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126"/>
      <c r="T1083" s="58"/>
      <c r="U1083" s="126"/>
      <c r="V1083" s="58"/>
      <c r="W1083" s="58"/>
      <c r="X1083" s="58"/>
      <c r="Y1083" s="58"/>
      <c r="Z1083" s="58"/>
      <c r="AA1083" s="58"/>
      <c r="AB1083" s="58"/>
      <c r="AC1083" s="58"/>
      <c r="AD1083" s="58"/>
    </row>
    <row r="1084" spans="2:30" ht="18.75" hidden="1">
      <c r="B1084" s="28"/>
      <c r="C1084" s="58"/>
      <c r="D1084" s="59"/>
      <c r="E1084" s="28"/>
      <c r="F1084" s="58"/>
      <c r="G1084" s="59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126"/>
      <c r="T1084" s="58"/>
      <c r="U1084" s="126"/>
      <c r="V1084" s="58"/>
      <c r="W1084" s="58"/>
      <c r="X1084" s="58"/>
      <c r="Y1084" s="58"/>
      <c r="Z1084" s="58"/>
      <c r="AA1084" s="58"/>
      <c r="AB1084" s="58"/>
      <c r="AC1084" s="58"/>
      <c r="AD1084" s="58"/>
    </row>
    <row r="1085" spans="2:30" ht="18.75" hidden="1">
      <c r="B1085" s="28"/>
      <c r="C1085" s="58"/>
      <c r="D1085" s="59"/>
      <c r="E1085" s="28"/>
      <c r="F1085" s="58"/>
      <c r="G1085" s="59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126"/>
      <c r="T1085" s="58"/>
      <c r="U1085" s="126"/>
      <c r="V1085" s="58"/>
      <c r="W1085" s="58"/>
      <c r="X1085" s="58"/>
      <c r="Y1085" s="58"/>
      <c r="Z1085" s="58"/>
      <c r="AA1085" s="58"/>
      <c r="AB1085" s="58"/>
      <c r="AC1085" s="58"/>
      <c r="AD1085" s="58"/>
    </row>
    <row r="1086" spans="2:30" ht="18.75" hidden="1">
      <c r="B1086" s="28"/>
      <c r="C1086" s="58"/>
      <c r="D1086" s="59"/>
      <c r="E1086" s="28"/>
      <c r="F1086" s="58"/>
      <c r="G1086" s="59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126"/>
      <c r="T1086" s="58"/>
      <c r="U1086" s="126"/>
      <c r="V1086" s="58"/>
      <c r="W1086" s="58"/>
      <c r="X1086" s="58"/>
      <c r="Y1086" s="58"/>
      <c r="Z1086" s="58"/>
      <c r="AA1086" s="58"/>
      <c r="AB1086" s="58"/>
      <c r="AC1086" s="58"/>
      <c r="AD1086" s="58"/>
    </row>
    <row r="1087" spans="2:30" ht="18.75" hidden="1">
      <c r="B1087" s="28"/>
      <c r="C1087" s="58"/>
      <c r="D1087" s="59"/>
      <c r="E1087" s="28"/>
      <c r="F1087" s="58"/>
      <c r="G1087" s="59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126"/>
      <c r="T1087" s="58"/>
      <c r="U1087" s="126"/>
      <c r="V1087" s="58"/>
      <c r="W1087" s="58"/>
      <c r="X1087" s="58"/>
      <c r="Y1087" s="58"/>
      <c r="Z1087" s="58"/>
      <c r="AA1087" s="58"/>
      <c r="AB1087" s="58"/>
      <c r="AC1087" s="58"/>
      <c r="AD1087" s="58"/>
    </row>
    <row r="1088" spans="2:30" ht="18.75" hidden="1">
      <c r="B1088" s="28"/>
      <c r="C1088" s="58"/>
      <c r="D1088" s="59"/>
      <c r="E1088" s="28"/>
      <c r="F1088" s="58"/>
      <c r="G1088" s="59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126"/>
      <c r="T1088" s="58"/>
      <c r="U1088" s="126"/>
      <c r="V1088" s="58"/>
      <c r="W1088" s="58"/>
      <c r="X1088" s="58"/>
      <c r="Y1088" s="58"/>
      <c r="Z1088" s="58"/>
      <c r="AA1088" s="58"/>
      <c r="AB1088" s="58"/>
      <c r="AC1088" s="58"/>
      <c r="AD1088" s="58"/>
    </row>
    <row r="1089" spans="2:30" ht="18.75" hidden="1">
      <c r="B1089" s="28"/>
      <c r="C1089" s="58"/>
      <c r="D1089" s="59"/>
      <c r="E1089" s="28"/>
      <c r="F1089" s="58"/>
      <c r="G1089" s="59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126"/>
      <c r="T1089" s="58"/>
      <c r="U1089" s="126"/>
      <c r="V1089" s="58"/>
      <c r="W1089" s="58"/>
      <c r="X1089" s="58"/>
      <c r="Y1089" s="58"/>
      <c r="Z1089" s="58"/>
      <c r="AA1089" s="58"/>
      <c r="AB1089" s="58"/>
      <c r="AC1089" s="58"/>
      <c r="AD1089" s="58"/>
    </row>
    <row r="1090" spans="2:30" ht="18.75" hidden="1">
      <c r="B1090" s="28"/>
      <c r="C1090" s="58"/>
      <c r="D1090" s="59"/>
      <c r="E1090" s="28"/>
      <c r="F1090" s="58"/>
      <c r="G1090" s="59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126"/>
      <c r="T1090" s="58"/>
      <c r="U1090" s="126"/>
      <c r="V1090" s="58"/>
      <c r="W1090" s="58"/>
      <c r="X1090" s="58"/>
      <c r="Y1090" s="58"/>
      <c r="Z1090" s="58"/>
      <c r="AA1090" s="58"/>
      <c r="AB1090" s="58"/>
      <c r="AC1090" s="58"/>
      <c r="AD1090" s="58"/>
    </row>
    <row r="1091" spans="2:30" ht="18.75" hidden="1">
      <c r="B1091" s="28"/>
      <c r="C1091" s="58"/>
      <c r="D1091" s="59"/>
      <c r="E1091" s="28"/>
      <c r="F1091" s="58"/>
      <c r="G1091" s="59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126"/>
      <c r="T1091" s="58"/>
      <c r="U1091" s="126"/>
      <c r="V1091" s="58"/>
      <c r="W1091" s="58"/>
      <c r="X1091" s="58"/>
      <c r="Y1091" s="58"/>
      <c r="Z1091" s="58"/>
      <c r="AA1091" s="58"/>
      <c r="AB1091" s="58"/>
      <c r="AC1091" s="58"/>
      <c r="AD1091" s="58"/>
    </row>
    <row r="1092" spans="2:30" ht="18.75" hidden="1">
      <c r="B1092" s="28"/>
      <c r="C1092" s="58"/>
      <c r="D1092" s="59"/>
      <c r="E1092" s="28"/>
      <c r="F1092" s="58"/>
      <c r="G1092" s="59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126"/>
      <c r="T1092" s="58"/>
      <c r="U1092" s="126"/>
      <c r="V1092" s="58"/>
      <c r="W1092" s="58"/>
      <c r="X1092" s="58"/>
      <c r="Y1092" s="58"/>
      <c r="Z1092" s="58"/>
      <c r="AA1092" s="58"/>
      <c r="AB1092" s="58"/>
      <c r="AC1092" s="58"/>
      <c r="AD1092" s="58"/>
    </row>
    <row r="1093" spans="2:30" ht="18.75" hidden="1">
      <c r="B1093" s="28"/>
      <c r="C1093" s="58"/>
      <c r="D1093" s="59"/>
      <c r="E1093" s="28"/>
      <c r="F1093" s="58"/>
      <c r="G1093" s="59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126"/>
      <c r="T1093" s="58"/>
      <c r="U1093" s="126"/>
      <c r="V1093" s="58"/>
      <c r="W1093" s="58"/>
      <c r="X1093" s="58"/>
      <c r="Y1093" s="58"/>
      <c r="Z1093" s="58"/>
      <c r="AA1093" s="58"/>
      <c r="AB1093" s="58"/>
      <c r="AC1093" s="58"/>
      <c r="AD1093" s="58"/>
    </row>
    <row r="1094" spans="2:30" ht="18.75" hidden="1">
      <c r="B1094" s="28"/>
      <c r="C1094" s="58"/>
      <c r="D1094" s="59"/>
      <c r="E1094" s="28"/>
      <c r="F1094" s="58"/>
      <c r="G1094" s="59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126"/>
      <c r="T1094" s="58"/>
      <c r="U1094" s="126"/>
      <c r="V1094" s="58"/>
      <c r="W1094" s="58"/>
      <c r="X1094" s="58"/>
      <c r="Y1094" s="58"/>
      <c r="Z1094" s="58"/>
      <c r="AA1094" s="58"/>
      <c r="AB1094" s="58"/>
      <c r="AC1094" s="58"/>
      <c r="AD1094" s="58"/>
    </row>
    <row r="1095" spans="2:30" ht="18.75" hidden="1">
      <c r="B1095" s="28"/>
      <c r="C1095" s="58"/>
      <c r="D1095" s="59"/>
      <c r="E1095" s="28"/>
      <c r="F1095" s="58"/>
      <c r="G1095" s="59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126"/>
      <c r="T1095" s="58"/>
      <c r="U1095" s="126"/>
      <c r="V1095" s="58"/>
      <c r="W1095" s="58"/>
      <c r="X1095" s="58"/>
      <c r="Y1095" s="58"/>
      <c r="Z1095" s="58"/>
      <c r="AA1095" s="58"/>
      <c r="AB1095" s="58"/>
      <c r="AC1095" s="58"/>
      <c r="AD1095" s="58"/>
    </row>
    <row r="1096" spans="2:30" ht="18.75" hidden="1">
      <c r="B1096" s="28"/>
      <c r="C1096" s="58"/>
      <c r="D1096" s="59"/>
      <c r="E1096" s="28"/>
      <c r="F1096" s="58"/>
      <c r="G1096" s="59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126"/>
      <c r="T1096" s="58"/>
      <c r="U1096" s="126"/>
      <c r="V1096" s="58"/>
      <c r="W1096" s="58"/>
      <c r="X1096" s="58"/>
      <c r="Y1096" s="58"/>
      <c r="Z1096" s="58"/>
      <c r="AA1096" s="58"/>
      <c r="AB1096" s="58"/>
      <c r="AC1096" s="58"/>
      <c r="AD1096" s="58"/>
    </row>
    <row r="1097" spans="2:30" ht="18.75" hidden="1">
      <c r="B1097" s="28"/>
      <c r="C1097" s="58"/>
      <c r="D1097" s="59"/>
      <c r="E1097" s="28"/>
      <c r="F1097" s="58"/>
      <c r="G1097" s="59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126"/>
      <c r="T1097" s="58"/>
      <c r="U1097" s="126"/>
      <c r="V1097" s="58"/>
      <c r="W1097" s="58"/>
      <c r="X1097" s="58"/>
      <c r="Y1097" s="58"/>
      <c r="Z1097" s="58"/>
      <c r="AA1097" s="58"/>
      <c r="AB1097" s="58"/>
      <c r="AC1097" s="58"/>
      <c r="AD1097" s="58"/>
    </row>
    <row r="1098" spans="2:30" ht="18.75" hidden="1">
      <c r="B1098" s="28"/>
      <c r="C1098" s="58"/>
      <c r="D1098" s="59"/>
      <c r="E1098" s="28"/>
      <c r="F1098" s="58"/>
      <c r="G1098" s="59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126"/>
      <c r="T1098" s="58"/>
      <c r="U1098" s="126"/>
      <c r="V1098" s="58"/>
      <c r="W1098" s="58"/>
      <c r="X1098" s="58"/>
      <c r="Y1098" s="58"/>
      <c r="Z1098" s="58"/>
      <c r="AA1098" s="58"/>
      <c r="AB1098" s="58"/>
      <c r="AC1098" s="58"/>
      <c r="AD1098" s="58"/>
    </row>
    <row r="1099" spans="2:30" ht="18.75" hidden="1">
      <c r="B1099" s="28"/>
      <c r="C1099" s="58"/>
      <c r="D1099" s="59"/>
      <c r="E1099" s="28"/>
      <c r="F1099" s="58"/>
      <c r="G1099" s="59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126"/>
      <c r="T1099" s="58"/>
      <c r="U1099" s="126"/>
      <c r="V1099" s="58"/>
      <c r="W1099" s="58"/>
      <c r="X1099" s="58"/>
      <c r="Y1099" s="58"/>
      <c r="Z1099" s="58"/>
      <c r="AA1099" s="58"/>
      <c r="AB1099" s="58"/>
      <c r="AC1099" s="58"/>
      <c r="AD1099" s="58"/>
    </row>
    <row r="1100" spans="2:30" ht="18.75" hidden="1">
      <c r="B1100" s="28"/>
      <c r="C1100" s="58"/>
      <c r="D1100" s="59"/>
      <c r="E1100" s="28"/>
      <c r="F1100" s="58"/>
      <c r="G1100" s="59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126"/>
      <c r="T1100" s="58"/>
      <c r="U1100" s="126"/>
      <c r="V1100" s="58"/>
      <c r="W1100" s="58"/>
      <c r="X1100" s="58"/>
      <c r="Y1100" s="58"/>
      <c r="Z1100" s="58"/>
      <c r="AA1100" s="58"/>
      <c r="AB1100" s="58"/>
      <c r="AC1100" s="58"/>
      <c r="AD1100" s="58"/>
    </row>
    <row r="1101" spans="2:30" ht="18.75" hidden="1">
      <c r="B1101" s="28"/>
      <c r="C1101" s="58"/>
      <c r="D1101" s="59"/>
      <c r="E1101" s="28"/>
      <c r="F1101" s="58"/>
      <c r="G1101" s="59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126"/>
      <c r="T1101" s="58"/>
      <c r="U1101" s="126"/>
      <c r="V1101" s="58"/>
      <c r="W1101" s="58"/>
      <c r="X1101" s="58"/>
      <c r="Y1101" s="58"/>
      <c r="Z1101" s="58"/>
      <c r="AA1101" s="58"/>
      <c r="AB1101" s="58"/>
      <c r="AC1101" s="58"/>
      <c r="AD1101" s="58"/>
    </row>
    <row r="1102" spans="2:30" ht="18.75" hidden="1">
      <c r="B1102" s="28"/>
      <c r="C1102" s="58"/>
      <c r="D1102" s="59"/>
      <c r="E1102" s="28"/>
      <c r="F1102" s="58"/>
      <c r="G1102" s="59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126"/>
      <c r="T1102" s="58"/>
      <c r="U1102" s="126"/>
      <c r="V1102" s="58"/>
      <c r="W1102" s="58"/>
      <c r="X1102" s="58"/>
      <c r="Y1102" s="58"/>
      <c r="Z1102" s="58"/>
      <c r="AA1102" s="58"/>
      <c r="AB1102" s="58"/>
      <c r="AC1102" s="58"/>
      <c r="AD1102" s="58"/>
    </row>
    <row r="1103" spans="2:30" ht="18.75" hidden="1">
      <c r="B1103" s="28"/>
      <c r="C1103" s="58"/>
      <c r="D1103" s="59"/>
      <c r="E1103" s="28"/>
      <c r="F1103" s="58"/>
      <c r="G1103" s="59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126"/>
      <c r="T1103" s="58"/>
      <c r="U1103" s="126"/>
      <c r="V1103" s="58"/>
      <c r="W1103" s="58"/>
      <c r="X1103" s="58"/>
      <c r="Y1103" s="58"/>
      <c r="Z1103" s="58"/>
      <c r="AA1103" s="58"/>
      <c r="AB1103" s="58"/>
      <c r="AC1103" s="58"/>
      <c r="AD1103" s="58"/>
    </row>
    <row r="1104" spans="2:30" ht="18.75" hidden="1">
      <c r="B1104" s="28"/>
      <c r="C1104" s="58"/>
      <c r="D1104" s="59"/>
      <c r="E1104" s="28"/>
      <c r="F1104" s="58"/>
      <c r="G1104" s="59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126"/>
      <c r="T1104" s="58"/>
      <c r="U1104" s="126"/>
      <c r="V1104" s="58"/>
      <c r="W1104" s="58"/>
      <c r="X1104" s="58"/>
      <c r="Y1104" s="58"/>
      <c r="Z1104" s="58"/>
      <c r="AA1104" s="58"/>
      <c r="AB1104" s="58"/>
      <c r="AC1104" s="58"/>
      <c r="AD1104" s="58"/>
    </row>
    <row r="1105" spans="2:30" ht="18.75" hidden="1">
      <c r="B1105" s="28"/>
      <c r="C1105" s="58"/>
      <c r="D1105" s="59"/>
      <c r="E1105" s="28"/>
      <c r="F1105" s="58"/>
      <c r="G1105" s="59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126"/>
      <c r="T1105" s="58"/>
      <c r="U1105" s="126"/>
      <c r="V1105" s="58"/>
      <c r="W1105" s="58"/>
      <c r="X1105" s="58"/>
      <c r="Y1105" s="58"/>
      <c r="Z1105" s="58"/>
      <c r="AA1105" s="58"/>
      <c r="AB1105" s="58"/>
      <c r="AC1105" s="58"/>
      <c r="AD1105" s="58"/>
    </row>
    <row r="1106" spans="2:30" ht="18.75" hidden="1">
      <c r="B1106" s="28"/>
      <c r="C1106" s="58"/>
      <c r="D1106" s="59"/>
      <c r="E1106" s="28"/>
      <c r="F1106" s="58"/>
      <c r="G1106" s="59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126"/>
      <c r="T1106" s="58"/>
      <c r="U1106" s="126"/>
      <c r="V1106" s="58"/>
      <c r="W1106" s="58"/>
      <c r="X1106" s="58"/>
      <c r="Y1106" s="58"/>
      <c r="Z1106" s="58"/>
      <c r="AA1106" s="58"/>
      <c r="AB1106" s="58"/>
      <c r="AC1106" s="58"/>
      <c r="AD1106" s="58"/>
    </row>
    <row r="1107" spans="2:30" ht="18.75" hidden="1">
      <c r="B1107" s="28"/>
      <c r="C1107" s="58"/>
      <c r="D1107" s="59"/>
      <c r="E1107" s="28"/>
      <c r="F1107" s="58"/>
      <c r="G1107" s="59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126"/>
      <c r="T1107" s="58"/>
      <c r="U1107" s="126"/>
      <c r="V1107" s="58"/>
      <c r="W1107" s="58"/>
      <c r="X1107" s="58"/>
      <c r="Y1107" s="58"/>
      <c r="Z1107" s="58"/>
      <c r="AA1107" s="58"/>
      <c r="AB1107" s="58"/>
      <c r="AC1107" s="58"/>
      <c r="AD1107" s="58"/>
    </row>
    <row r="1108" spans="2:30" ht="18.75" hidden="1">
      <c r="B1108" s="28"/>
      <c r="C1108" s="58"/>
      <c r="D1108" s="59"/>
      <c r="E1108" s="28"/>
      <c r="F1108" s="58"/>
      <c r="G1108" s="59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126"/>
      <c r="T1108" s="58"/>
      <c r="U1108" s="126"/>
      <c r="V1108" s="58"/>
      <c r="W1108" s="58"/>
      <c r="X1108" s="58"/>
      <c r="Y1108" s="58"/>
      <c r="Z1108" s="58"/>
      <c r="AA1108" s="58"/>
      <c r="AB1108" s="58"/>
      <c r="AC1108" s="58"/>
      <c r="AD1108" s="58"/>
    </row>
    <row r="1109" spans="2:30" ht="18.75" hidden="1">
      <c r="B1109" s="28"/>
      <c r="C1109" s="58"/>
      <c r="D1109" s="59"/>
      <c r="E1109" s="28"/>
      <c r="F1109" s="58"/>
      <c r="G1109" s="59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126"/>
      <c r="T1109" s="58"/>
      <c r="U1109" s="126"/>
      <c r="V1109" s="58"/>
      <c r="W1109" s="58"/>
      <c r="X1109" s="58"/>
      <c r="Y1109" s="58"/>
      <c r="Z1109" s="58"/>
      <c r="AA1109" s="58"/>
      <c r="AB1109" s="58"/>
      <c r="AC1109" s="58"/>
      <c r="AD1109" s="58"/>
    </row>
    <row r="1110" spans="2:30" ht="18.75" hidden="1">
      <c r="B1110" s="28"/>
      <c r="C1110" s="58"/>
      <c r="D1110" s="59"/>
      <c r="E1110" s="28"/>
      <c r="F1110" s="58"/>
      <c r="G1110" s="59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126"/>
      <c r="T1110" s="58"/>
      <c r="U1110" s="126"/>
      <c r="V1110" s="58"/>
      <c r="W1110" s="58"/>
      <c r="X1110" s="58"/>
      <c r="Y1110" s="58"/>
      <c r="Z1110" s="58"/>
      <c r="AA1110" s="58"/>
      <c r="AB1110" s="58"/>
      <c r="AC1110" s="58"/>
      <c r="AD1110" s="58"/>
    </row>
    <row r="1111" spans="2:30" ht="18.75" hidden="1">
      <c r="B1111" s="28"/>
      <c r="C1111" s="58"/>
      <c r="D1111" s="59"/>
      <c r="E1111" s="28"/>
      <c r="F1111" s="58"/>
      <c r="G1111" s="59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126"/>
      <c r="T1111" s="58"/>
      <c r="U1111" s="126"/>
      <c r="V1111" s="58"/>
      <c r="W1111" s="58"/>
      <c r="X1111" s="58"/>
      <c r="Y1111" s="58"/>
      <c r="Z1111" s="58"/>
      <c r="AA1111" s="58"/>
      <c r="AB1111" s="58"/>
      <c r="AC1111" s="58"/>
      <c r="AD1111" s="58"/>
    </row>
    <row r="1112" spans="2:30" ht="18.75" hidden="1">
      <c r="B1112" s="28"/>
      <c r="C1112" s="58"/>
      <c r="D1112" s="59"/>
      <c r="E1112" s="28"/>
      <c r="F1112" s="58"/>
      <c r="G1112" s="59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126"/>
      <c r="T1112" s="58"/>
      <c r="U1112" s="126"/>
      <c r="V1112" s="58"/>
      <c r="W1112" s="58"/>
      <c r="X1112" s="58"/>
      <c r="Y1112" s="58"/>
      <c r="Z1112" s="58"/>
      <c r="AA1112" s="58"/>
      <c r="AB1112" s="58"/>
      <c r="AC1112" s="58"/>
      <c r="AD1112" s="58"/>
    </row>
    <row r="1113" spans="2:30" ht="18.75" hidden="1">
      <c r="B1113" s="28"/>
      <c r="C1113" s="58"/>
      <c r="D1113" s="59"/>
      <c r="E1113" s="28"/>
      <c r="F1113" s="58"/>
      <c r="G1113" s="59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126"/>
      <c r="T1113" s="58"/>
      <c r="U1113" s="126"/>
      <c r="V1113" s="58"/>
      <c r="W1113" s="58"/>
      <c r="X1113" s="58"/>
      <c r="Y1113" s="58"/>
      <c r="Z1113" s="58"/>
      <c r="AA1113" s="58"/>
      <c r="AB1113" s="58"/>
      <c r="AC1113" s="58"/>
      <c r="AD1113" s="58"/>
    </row>
    <row r="1114" spans="2:30" ht="18.75" hidden="1">
      <c r="B1114" s="28"/>
      <c r="C1114" s="58"/>
      <c r="D1114" s="59"/>
      <c r="E1114" s="28"/>
      <c r="F1114" s="58"/>
      <c r="G1114" s="59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126"/>
      <c r="T1114" s="58"/>
      <c r="U1114" s="126"/>
      <c r="V1114" s="58"/>
      <c r="W1114" s="58"/>
      <c r="X1114" s="58"/>
      <c r="Y1114" s="58"/>
      <c r="Z1114" s="58"/>
      <c r="AA1114" s="58"/>
      <c r="AB1114" s="58"/>
      <c r="AC1114" s="58"/>
      <c r="AD1114" s="58"/>
    </row>
    <row r="1115" spans="2:30" ht="18.75" hidden="1">
      <c r="B1115" s="28"/>
      <c r="C1115" s="58"/>
      <c r="D1115" s="59"/>
      <c r="E1115" s="28"/>
      <c r="F1115" s="58"/>
      <c r="G1115" s="59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126"/>
      <c r="T1115" s="58"/>
      <c r="U1115" s="126"/>
      <c r="V1115" s="58"/>
      <c r="W1115" s="58"/>
      <c r="X1115" s="58"/>
      <c r="Y1115" s="58"/>
      <c r="Z1115" s="58"/>
      <c r="AA1115" s="58"/>
      <c r="AB1115" s="58"/>
      <c r="AC1115" s="58"/>
      <c r="AD1115" s="58"/>
    </row>
    <row r="1116" spans="2:30" ht="18.75" hidden="1">
      <c r="B1116" s="28"/>
      <c r="C1116" s="58"/>
      <c r="D1116" s="59"/>
      <c r="E1116" s="28"/>
      <c r="F1116" s="58"/>
      <c r="G1116" s="59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126"/>
      <c r="T1116" s="58"/>
      <c r="U1116" s="126"/>
      <c r="V1116" s="58"/>
      <c r="W1116" s="58"/>
      <c r="X1116" s="58"/>
      <c r="Y1116" s="58"/>
      <c r="Z1116" s="58"/>
      <c r="AA1116" s="58"/>
      <c r="AB1116" s="58"/>
      <c r="AC1116" s="58"/>
      <c r="AD1116" s="58"/>
    </row>
    <row r="1117" spans="2:30" ht="18.75" hidden="1">
      <c r="B1117" s="28"/>
      <c r="C1117" s="58"/>
      <c r="D1117" s="59"/>
      <c r="E1117" s="28"/>
      <c r="F1117" s="58"/>
      <c r="G1117" s="59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126"/>
      <c r="T1117" s="58"/>
      <c r="U1117" s="126"/>
      <c r="V1117" s="58"/>
      <c r="W1117" s="58"/>
      <c r="X1117" s="58"/>
      <c r="Y1117" s="58"/>
      <c r="Z1117" s="58"/>
      <c r="AA1117" s="58"/>
      <c r="AB1117" s="58"/>
      <c r="AC1117" s="58"/>
      <c r="AD1117" s="58"/>
    </row>
    <row r="1118" spans="2:30" ht="18.75" hidden="1">
      <c r="B1118" s="28"/>
      <c r="C1118" s="58"/>
      <c r="D1118" s="59"/>
      <c r="E1118" s="28"/>
      <c r="F1118" s="58"/>
      <c r="G1118" s="59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126"/>
      <c r="T1118" s="58"/>
      <c r="U1118" s="126"/>
      <c r="V1118" s="58"/>
      <c r="W1118" s="58"/>
      <c r="X1118" s="58"/>
      <c r="Y1118" s="58"/>
      <c r="Z1118" s="58"/>
      <c r="AA1118" s="58"/>
      <c r="AB1118" s="58"/>
      <c r="AC1118" s="58"/>
      <c r="AD1118" s="58"/>
    </row>
    <row r="1119" spans="2:30" ht="18.75" hidden="1">
      <c r="B1119" s="28"/>
      <c r="C1119" s="58"/>
      <c r="D1119" s="59"/>
      <c r="E1119" s="28"/>
      <c r="F1119" s="58"/>
      <c r="G1119" s="59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126"/>
      <c r="T1119" s="58"/>
      <c r="U1119" s="126"/>
      <c r="V1119" s="58"/>
      <c r="W1119" s="58"/>
      <c r="X1119" s="58"/>
      <c r="Y1119" s="58"/>
      <c r="Z1119" s="58"/>
      <c r="AA1119" s="58"/>
      <c r="AB1119" s="58"/>
      <c r="AC1119" s="58"/>
      <c r="AD1119" s="58"/>
    </row>
    <row r="1120" spans="2:30" ht="18.75" hidden="1">
      <c r="B1120" s="28"/>
      <c r="C1120" s="58"/>
      <c r="D1120" s="59"/>
      <c r="E1120" s="28"/>
      <c r="F1120" s="58"/>
      <c r="G1120" s="59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126"/>
      <c r="T1120" s="58"/>
      <c r="U1120" s="126"/>
      <c r="V1120" s="58"/>
      <c r="W1120" s="58"/>
      <c r="X1120" s="58"/>
      <c r="Y1120" s="58"/>
      <c r="Z1120" s="58"/>
      <c r="AA1120" s="58"/>
      <c r="AB1120" s="58"/>
      <c r="AC1120" s="58"/>
      <c r="AD1120" s="58"/>
    </row>
    <row r="1121" spans="2:30" ht="18.75" hidden="1">
      <c r="B1121" s="28"/>
      <c r="C1121" s="58"/>
      <c r="D1121" s="59"/>
      <c r="E1121" s="28"/>
      <c r="F1121" s="58"/>
      <c r="G1121" s="59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126"/>
      <c r="T1121" s="58"/>
      <c r="U1121" s="126"/>
      <c r="V1121" s="58"/>
      <c r="W1121" s="58"/>
      <c r="X1121" s="58"/>
      <c r="Y1121" s="58"/>
      <c r="Z1121" s="58"/>
      <c r="AA1121" s="58"/>
      <c r="AB1121" s="58"/>
      <c r="AC1121" s="58"/>
      <c r="AD1121" s="58"/>
    </row>
    <row r="1122" spans="2:30" ht="18.75" hidden="1">
      <c r="B1122" s="28"/>
      <c r="C1122" s="58"/>
      <c r="D1122" s="59"/>
      <c r="E1122" s="28"/>
      <c r="F1122" s="58"/>
      <c r="G1122" s="59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126"/>
      <c r="T1122" s="58"/>
      <c r="U1122" s="126"/>
      <c r="V1122" s="58"/>
      <c r="W1122" s="58"/>
      <c r="X1122" s="58"/>
      <c r="Y1122" s="58"/>
      <c r="Z1122" s="58"/>
      <c r="AA1122" s="58"/>
      <c r="AB1122" s="58"/>
      <c r="AC1122" s="58"/>
      <c r="AD1122" s="58"/>
    </row>
    <row r="1123" spans="2:30" ht="18.75" hidden="1">
      <c r="B1123" s="28"/>
      <c r="C1123" s="58"/>
      <c r="D1123" s="59"/>
      <c r="E1123" s="28"/>
      <c r="F1123" s="58"/>
      <c r="G1123" s="59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126"/>
      <c r="T1123" s="58"/>
      <c r="U1123" s="126"/>
      <c r="V1123" s="58"/>
      <c r="W1123" s="58"/>
      <c r="X1123" s="58"/>
      <c r="Y1123" s="58"/>
      <c r="Z1123" s="58"/>
      <c r="AA1123" s="58"/>
      <c r="AB1123" s="58"/>
      <c r="AC1123" s="58"/>
      <c r="AD1123" s="58"/>
    </row>
    <row r="1124" spans="2:30" ht="18.75" hidden="1">
      <c r="B1124" s="28"/>
      <c r="C1124" s="58"/>
      <c r="D1124" s="59"/>
      <c r="E1124" s="28"/>
      <c r="F1124" s="58"/>
      <c r="G1124" s="59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126"/>
      <c r="T1124" s="58"/>
      <c r="U1124" s="126"/>
      <c r="V1124" s="58"/>
      <c r="W1124" s="58"/>
      <c r="X1124" s="58"/>
      <c r="Y1124" s="58"/>
      <c r="Z1124" s="58"/>
      <c r="AA1124" s="58"/>
      <c r="AB1124" s="58"/>
      <c r="AC1124" s="58"/>
      <c r="AD1124" s="58"/>
    </row>
    <row r="1125" spans="2:30" ht="18.75" hidden="1">
      <c r="B1125" s="28"/>
      <c r="C1125" s="58"/>
      <c r="D1125" s="59"/>
      <c r="E1125" s="28"/>
      <c r="F1125" s="58"/>
      <c r="G1125" s="59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126"/>
      <c r="T1125" s="58"/>
      <c r="U1125" s="126"/>
      <c r="V1125" s="58"/>
      <c r="W1125" s="58"/>
      <c r="X1125" s="58"/>
      <c r="Y1125" s="58"/>
      <c r="Z1125" s="58"/>
      <c r="AA1125" s="58"/>
      <c r="AB1125" s="58"/>
      <c r="AC1125" s="58"/>
      <c r="AD1125" s="58"/>
    </row>
    <row r="1126" spans="2:30" ht="18.75" hidden="1">
      <c r="B1126" s="28"/>
      <c r="C1126" s="58"/>
      <c r="D1126" s="59"/>
      <c r="E1126" s="28"/>
      <c r="F1126" s="58"/>
      <c r="G1126" s="59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126"/>
      <c r="T1126" s="58"/>
      <c r="U1126" s="126"/>
      <c r="V1126" s="58"/>
      <c r="W1126" s="58"/>
      <c r="X1126" s="58"/>
      <c r="Y1126" s="58"/>
      <c r="Z1126" s="58"/>
      <c r="AA1126" s="58"/>
      <c r="AB1126" s="58"/>
      <c r="AC1126" s="58"/>
      <c r="AD1126" s="58"/>
    </row>
    <row r="1127" spans="2:30" ht="18.75" hidden="1">
      <c r="B1127" s="28"/>
      <c r="C1127" s="58"/>
      <c r="D1127" s="59"/>
      <c r="E1127" s="28"/>
      <c r="F1127" s="58"/>
      <c r="G1127" s="59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126"/>
      <c r="T1127" s="58"/>
      <c r="U1127" s="126"/>
      <c r="V1127" s="58"/>
      <c r="W1127" s="58"/>
      <c r="X1127" s="58"/>
      <c r="Y1127" s="58"/>
      <c r="Z1127" s="58"/>
      <c r="AA1127" s="58"/>
      <c r="AB1127" s="58"/>
      <c r="AC1127" s="58"/>
      <c r="AD1127" s="58"/>
    </row>
    <row r="1128" spans="2:30" ht="18.75" hidden="1">
      <c r="B1128" s="28"/>
      <c r="C1128" s="58"/>
      <c r="D1128" s="59"/>
      <c r="E1128" s="28"/>
      <c r="F1128" s="58"/>
      <c r="G1128" s="59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126"/>
      <c r="T1128" s="58"/>
      <c r="U1128" s="126"/>
      <c r="V1128" s="58"/>
      <c r="W1128" s="58"/>
      <c r="X1128" s="58"/>
      <c r="Y1128" s="58"/>
      <c r="Z1128" s="58"/>
      <c r="AA1128" s="58"/>
      <c r="AB1128" s="58"/>
      <c r="AC1128" s="58"/>
      <c r="AD1128" s="58"/>
    </row>
    <row r="1129" spans="2:30" ht="18.75" hidden="1">
      <c r="B1129" s="28"/>
      <c r="C1129" s="58"/>
      <c r="D1129" s="59"/>
      <c r="E1129" s="28"/>
      <c r="F1129" s="58"/>
      <c r="G1129" s="59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126"/>
      <c r="T1129" s="58"/>
      <c r="U1129" s="126"/>
      <c r="V1129" s="58"/>
      <c r="W1129" s="58"/>
      <c r="X1129" s="58"/>
      <c r="Y1129" s="58"/>
      <c r="Z1129" s="58"/>
      <c r="AA1129" s="58"/>
      <c r="AB1129" s="58"/>
      <c r="AC1129" s="58"/>
      <c r="AD1129" s="58"/>
    </row>
    <row r="1130" spans="2:30" ht="18.75" hidden="1">
      <c r="B1130" s="28"/>
      <c r="C1130" s="58"/>
      <c r="D1130" s="59"/>
      <c r="E1130" s="28"/>
      <c r="F1130" s="58"/>
      <c r="G1130" s="59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126"/>
      <c r="T1130" s="58"/>
      <c r="U1130" s="126"/>
      <c r="V1130" s="58"/>
      <c r="W1130" s="58"/>
      <c r="X1130" s="58"/>
      <c r="Y1130" s="58"/>
      <c r="Z1130" s="58"/>
      <c r="AA1130" s="58"/>
      <c r="AB1130" s="58"/>
      <c r="AC1130" s="58"/>
      <c r="AD1130" s="58"/>
    </row>
    <row r="1131" spans="2:30" ht="18.75" hidden="1">
      <c r="B1131" s="28"/>
      <c r="C1131" s="58"/>
      <c r="D1131" s="59"/>
      <c r="E1131" s="28"/>
      <c r="F1131" s="58"/>
      <c r="G1131" s="59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126"/>
      <c r="T1131" s="58"/>
      <c r="U1131" s="126"/>
      <c r="V1131" s="58"/>
      <c r="W1131" s="58"/>
      <c r="X1131" s="58"/>
      <c r="Y1131" s="58"/>
      <c r="Z1131" s="58"/>
      <c r="AA1131" s="58"/>
      <c r="AB1131" s="58"/>
      <c r="AC1131" s="58"/>
      <c r="AD1131" s="58"/>
    </row>
    <row r="1132" spans="2:30" ht="18.75" hidden="1">
      <c r="B1132" s="28"/>
      <c r="C1132" s="58"/>
      <c r="D1132" s="59"/>
      <c r="E1132" s="28"/>
      <c r="F1132" s="58"/>
      <c r="G1132" s="59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126"/>
      <c r="T1132" s="58"/>
      <c r="U1132" s="126"/>
      <c r="V1132" s="58"/>
      <c r="W1132" s="58"/>
      <c r="X1132" s="58"/>
      <c r="Y1132" s="58"/>
      <c r="Z1132" s="58"/>
      <c r="AA1132" s="58"/>
      <c r="AB1132" s="58"/>
      <c r="AC1132" s="58"/>
      <c r="AD1132" s="58"/>
    </row>
    <row r="1133" spans="2:30" ht="18.75" hidden="1">
      <c r="B1133" s="28"/>
      <c r="C1133" s="58"/>
      <c r="D1133" s="59"/>
      <c r="E1133" s="28"/>
      <c r="F1133" s="58"/>
      <c r="G1133" s="59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126"/>
      <c r="T1133" s="58"/>
      <c r="U1133" s="126"/>
      <c r="V1133" s="58"/>
      <c r="W1133" s="58"/>
      <c r="X1133" s="58"/>
      <c r="Y1133" s="58"/>
      <c r="Z1133" s="58"/>
      <c r="AA1133" s="58"/>
      <c r="AB1133" s="58"/>
      <c r="AC1133" s="58"/>
      <c r="AD1133" s="58"/>
    </row>
    <row r="1134" spans="2:30" ht="18.75" hidden="1">
      <c r="B1134" s="28"/>
      <c r="C1134" s="58"/>
      <c r="D1134" s="59"/>
      <c r="E1134" s="28"/>
      <c r="F1134" s="58"/>
      <c r="G1134" s="59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126"/>
      <c r="T1134" s="58"/>
      <c r="U1134" s="126"/>
      <c r="V1134" s="58"/>
      <c r="W1134" s="58"/>
      <c r="X1134" s="58"/>
      <c r="Y1134" s="58"/>
      <c r="Z1134" s="58"/>
      <c r="AA1134" s="58"/>
      <c r="AB1134" s="58"/>
      <c r="AC1134" s="58"/>
      <c r="AD1134" s="58"/>
    </row>
    <row r="1135" spans="2:30" ht="18.75" hidden="1">
      <c r="B1135" s="28"/>
      <c r="C1135" s="58"/>
      <c r="D1135" s="59"/>
      <c r="E1135" s="28"/>
      <c r="F1135" s="58"/>
      <c r="G1135" s="59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126"/>
      <c r="T1135" s="58"/>
      <c r="U1135" s="126"/>
      <c r="V1135" s="58"/>
      <c r="W1135" s="58"/>
      <c r="X1135" s="58"/>
      <c r="Y1135" s="58"/>
      <c r="Z1135" s="58"/>
      <c r="AA1135" s="58"/>
      <c r="AB1135" s="58"/>
      <c r="AC1135" s="58"/>
      <c r="AD1135" s="58"/>
    </row>
    <row r="1136" spans="2:30" ht="18.75" hidden="1">
      <c r="B1136" s="28"/>
      <c r="C1136" s="58"/>
      <c r="D1136" s="59"/>
      <c r="E1136" s="28"/>
      <c r="F1136" s="58"/>
      <c r="G1136" s="59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126"/>
      <c r="T1136" s="58"/>
      <c r="U1136" s="126"/>
      <c r="V1136" s="58"/>
      <c r="W1136" s="58"/>
      <c r="X1136" s="58"/>
      <c r="Y1136" s="58"/>
      <c r="Z1136" s="58"/>
      <c r="AA1136" s="58"/>
      <c r="AB1136" s="58"/>
      <c r="AC1136" s="58"/>
      <c r="AD1136" s="58"/>
    </row>
    <row r="1137" spans="2:30" ht="18.75" hidden="1">
      <c r="B1137" s="28"/>
      <c r="C1137" s="58"/>
      <c r="D1137" s="59"/>
      <c r="E1137" s="28"/>
      <c r="F1137" s="58"/>
      <c r="G1137" s="59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126"/>
      <c r="T1137" s="58"/>
      <c r="U1137" s="126"/>
      <c r="V1137" s="58"/>
      <c r="W1137" s="58"/>
      <c r="X1137" s="58"/>
      <c r="Y1137" s="58"/>
      <c r="Z1137" s="58"/>
      <c r="AA1137" s="58"/>
      <c r="AB1137" s="58"/>
      <c r="AC1137" s="58"/>
      <c r="AD1137" s="58"/>
    </row>
    <row r="1138" spans="2:30" ht="18.75" hidden="1">
      <c r="B1138" s="28"/>
      <c r="C1138" s="58"/>
      <c r="D1138" s="59"/>
      <c r="E1138" s="28"/>
      <c r="F1138" s="58"/>
      <c r="G1138" s="59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126"/>
      <c r="T1138" s="58"/>
      <c r="U1138" s="126"/>
      <c r="V1138" s="58"/>
      <c r="W1138" s="58"/>
      <c r="X1138" s="58"/>
      <c r="Y1138" s="58"/>
      <c r="Z1138" s="58"/>
      <c r="AA1138" s="58"/>
      <c r="AB1138" s="58"/>
      <c r="AC1138" s="58"/>
      <c r="AD1138" s="58"/>
    </row>
    <row r="1139" spans="2:30" ht="18.75" hidden="1">
      <c r="B1139" s="28"/>
      <c r="C1139" s="58"/>
      <c r="D1139" s="59"/>
      <c r="E1139" s="28"/>
      <c r="F1139" s="58"/>
      <c r="G1139" s="59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126"/>
      <c r="T1139" s="58"/>
      <c r="U1139" s="126"/>
      <c r="V1139" s="58"/>
      <c r="W1139" s="58"/>
      <c r="X1139" s="58"/>
      <c r="Y1139" s="58"/>
      <c r="Z1139" s="58"/>
      <c r="AA1139" s="58"/>
      <c r="AB1139" s="58"/>
      <c r="AC1139" s="58"/>
      <c r="AD1139" s="58"/>
    </row>
    <row r="1140" spans="2:30" ht="18.75" hidden="1">
      <c r="B1140" s="28"/>
      <c r="C1140" s="58"/>
      <c r="D1140" s="59"/>
      <c r="E1140" s="28"/>
      <c r="F1140" s="58"/>
      <c r="G1140" s="59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126"/>
      <c r="T1140" s="58"/>
      <c r="U1140" s="126"/>
      <c r="V1140" s="58"/>
      <c r="W1140" s="58"/>
      <c r="X1140" s="58"/>
      <c r="Y1140" s="58"/>
      <c r="Z1140" s="58"/>
      <c r="AA1140" s="58"/>
      <c r="AB1140" s="58"/>
      <c r="AC1140" s="58"/>
      <c r="AD1140" s="58"/>
    </row>
    <row r="1141" spans="2:30" ht="18.75" hidden="1">
      <c r="B1141" s="28"/>
      <c r="C1141" s="58"/>
      <c r="D1141" s="59"/>
      <c r="E1141" s="28"/>
      <c r="F1141" s="58"/>
      <c r="G1141" s="59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126"/>
      <c r="T1141" s="58"/>
      <c r="U1141" s="126"/>
      <c r="V1141" s="58"/>
      <c r="W1141" s="58"/>
      <c r="X1141" s="58"/>
      <c r="Y1141" s="58"/>
      <c r="Z1141" s="58"/>
      <c r="AA1141" s="58"/>
      <c r="AB1141" s="58"/>
      <c r="AC1141" s="58"/>
      <c r="AD1141" s="58"/>
    </row>
    <row r="1142" spans="2:30" ht="18.75" hidden="1">
      <c r="B1142" s="28"/>
      <c r="C1142" s="58"/>
      <c r="D1142" s="59"/>
      <c r="E1142" s="28"/>
      <c r="F1142" s="58"/>
      <c r="G1142" s="59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126"/>
      <c r="T1142" s="58"/>
      <c r="U1142" s="126"/>
      <c r="V1142" s="58"/>
      <c r="W1142" s="58"/>
      <c r="X1142" s="58"/>
      <c r="Y1142" s="58"/>
      <c r="Z1142" s="58"/>
      <c r="AA1142" s="58"/>
      <c r="AB1142" s="58"/>
      <c r="AC1142" s="58"/>
      <c r="AD1142" s="58"/>
    </row>
    <row r="1143" spans="2:30" ht="18.75" hidden="1">
      <c r="B1143" s="28"/>
      <c r="C1143" s="58"/>
      <c r="D1143" s="59"/>
      <c r="E1143" s="28"/>
      <c r="F1143" s="58"/>
      <c r="G1143" s="59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126"/>
      <c r="T1143" s="58"/>
      <c r="U1143" s="126"/>
      <c r="V1143" s="58"/>
      <c r="W1143" s="58"/>
      <c r="X1143" s="58"/>
      <c r="Y1143" s="58"/>
      <c r="Z1143" s="58"/>
      <c r="AA1143" s="58"/>
      <c r="AB1143" s="58"/>
      <c r="AC1143" s="58"/>
      <c r="AD1143" s="58"/>
    </row>
    <row r="1144" spans="2:30" ht="18.75" hidden="1">
      <c r="B1144" s="28"/>
      <c r="C1144" s="58"/>
      <c r="D1144" s="59"/>
      <c r="E1144" s="28"/>
      <c r="F1144" s="58"/>
      <c r="G1144" s="59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126"/>
      <c r="T1144" s="58"/>
      <c r="U1144" s="126"/>
      <c r="V1144" s="58"/>
      <c r="W1144" s="58"/>
      <c r="X1144" s="58"/>
      <c r="Y1144" s="58"/>
      <c r="Z1144" s="58"/>
      <c r="AA1144" s="58"/>
      <c r="AB1144" s="58"/>
      <c r="AC1144" s="58"/>
      <c r="AD1144" s="58"/>
    </row>
    <row r="1145" spans="2:30" ht="18.75" hidden="1">
      <c r="B1145" s="28"/>
      <c r="C1145" s="58"/>
      <c r="D1145" s="59"/>
      <c r="E1145" s="28"/>
      <c r="F1145" s="58"/>
      <c r="G1145" s="59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126"/>
      <c r="T1145" s="58"/>
      <c r="U1145" s="126"/>
      <c r="V1145" s="58"/>
      <c r="W1145" s="58"/>
      <c r="X1145" s="58"/>
      <c r="Y1145" s="58"/>
      <c r="Z1145" s="58"/>
      <c r="AA1145" s="58"/>
      <c r="AB1145" s="58"/>
      <c r="AC1145" s="58"/>
      <c r="AD1145" s="58"/>
    </row>
    <row r="1146" spans="2:30" ht="18.75" hidden="1">
      <c r="B1146" s="28"/>
      <c r="C1146" s="58"/>
      <c r="D1146" s="59"/>
      <c r="E1146" s="28"/>
      <c r="F1146" s="58"/>
      <c r="G1146" s="59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126"/>
      <c r="T1146" s="58"/>
      <c r="U1146" s="126"/>
      <c r="V1146" s="58"/>
      <c r="W1146" s="58"/>
      <c r="X1146" s="58"/>
      <c r="Y1146" s="58"/>
      <c r="Z1146" s="58"/>
      <c r="AA1146" s="58"/>
      <c r="AB1146" s="58"/>
      <c r="AC1146" s="58"/>
      <c r="AD1146" s="58"/>
    </row>
    <row r="1147" spans="2:30" ht="18.75" hidden="1">
      <c r="B1147" s="28"/>
      <c r="C1147" s="58"/>
      <c r="D1147" s="59"/>
      <c r="E1147" s="28"/>
      <c r="F1147" s="58"/>
      <c r="G1147" s="59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126"/>
      <c r="T1147" s="58"/>
      <c r="U1147" s="126"/>
      <c r="V1147" s="58"/>
      <c r="W1147" s="58"/>
      <c r="X1147" s="58"/>
      <c r="Y1147" s="58"/>
      <c r="Z1147" s="58"/>
      <c r="AA1147" s="58"/>
      <c r="AB1147" s="58"/>
      <c r="AC1147" s="58"/>
      <c r="AD1147" s="58"/>
    </row>
    <row r="1148" spans="2:30" ht="18.75" hidden="1">
      <c r="B1148" s="28"/>
      <c r="C1148" s="58"/>
      <c r="D1148" s="59"/>
      <c r="E1148" s="28"/>
      <c r="F1148" s="58"/>
      <c r="G1148" s="59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126"/>
      <c r="T1148" s="58"/>
      <c r="U1148" s="126"/>
      <c r="V1148" s="58"/>
      <c r="W1148" s="58"/>
      <c r="X1148" s="58"/>
      <c r="Y1148" s="58"/>
      <c r="Z1148" s="58"/>
      <c r="AA1148" s="58"/>
      <c r="AB1148" s="58"/>
      <c r="AC1148" s="58"/>
      <c r="AD1148" s="58"/>
    </row>
    <row r="1149" spans="2:30" ht="18.75" hidden="1">
      <c r="B1149" s="28"/>
      <c r="C1149" s="58"/>
      <c r="D1149" s="59"/>
      <c r="E1149" s="28"/>
      <c r="F1149" s="58"/>
      <c r="G1149" s="59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126"/>
      <c r="T1149" s="58"/>
      <c r="U1149" s="126"/>
      <c r="V1149" s="58"/>
      <c r="W1149" s="58"/>
      <c r="X1149" s="58"/>
      <c r="Y1149" s="58"/>
      <c r="Z1149" s="58"/>
      <c r="AA1149" s="58"/>
      <c r="AB1149" s="58"/>
      <c r="AC1149" s="58"/>
      <c r="AD1149" s="58"/>
    </row>
    <row r="1150" spans="2:30" ht="18.75" hidden="1">
      <c r="B1150" s="28"/>
      <c r="C1150" s="58"/>
      <c r="D1150" s="59"/>
      <c r="E1150" s="28"/>
      <c r="F1150" s="58"/>
      <c r="G1150" s="59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126"/>
      <c r="T1150" s="58"/>
      <c r="U1150" s="126"/>
      <c r="V1150" s="58"/>
      <c r="W1150" s="58"/>
      <c r="X1150" s="58"/>
      <c r="Y1150" s="58"/>
      <c r="Z1150" s="58"/>
      <c r="AA1150" s="58"/>
      <c r="AB1150" s="58"/>
      <c r="AC1150" s="58"/>
      <c r="AD1150" s="58"/>
    </row>
    <row r="1151" spans="2:30" ht="18.75" hidden="1">
      <c r="B1151" s="28"/>
      <c r="C1151" s="58"/>
      <c r="D1151" s="59"/>
      <c r="E1151" s="28"/>
      <c r="F1151" s="58"/>
      <c r="G1151" s="59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126"/>
      <c r="T1151" s="58"/>
      <c r="U1151" s="126"/>
      <c r="V1151" s="58"/>
      <c r="W1151" s="58"/>
      <c r="X1151" s="58"/>
      <c r="Y1151" s="58"/>
      <c r="Z1151" s="58"/>
      <c r="AA1151" s="58"/>
      <c r="AB1151" s="58"/>
      <c r="AC1151" s="58"/>
      <c r="AD1151" s="58"/>
    </row>
    <row r="1152" spans="2:30" ht="18.75" hidden="1">
      <c r="B1152" s="28"/>
      <c r="C1152" s="58"/>
      <c r="D1152" s="59"/>
      <c r="E1152" s="28"/>
      <c r="F1152" s="58"/>
      <c r="G1152" s="59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126"/>
      <c r="T1152" s="58"/>
      <c r="U1152" s="126"/>
      <c r="V1152" s="58"/>
      <c r="W1152" s="58"/>
      <c r="X1152" s="58"/>
      <c r="Y1152" s="58"/>
      <c r="Z1152" s="58"/>
      <c r="AA1152" s="58"/>
      <c r="AB1152" s="58"/>
      <c r="AC1152" s="58"/>
      <c r="AD1152" s="58"/>
    </row>
    <row r="1153" spans="2:30" ht="18.75" hidden="1">
      <c r="B1153" s="28"/>
      <c r="C1153" s="58"/>
      <c r="D1153" s="59"/>
      <c r="E1153" s="28"/>
      <c r="F1153" s="58"/>
      <c r="G1153" s="59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126"/>
      <c r="T1153" s="58"/>
      <c r="U1153" s="126"/>
      <c r="V1153" s="58"/>
      <c r="W1153" s="58"/>
      <c r="X1153" s="58"/>
      <c r="Y1153" s="58"/>
      <c r="Z1153" s="58"/>
      <c r="AA1153" s="58"/>
      <c r="AB1153" s="58"/>
      <c r="AC1153" s="58"/>
      <c r="AD1153" s="58"/>
    </row>
    <row r="1154" spans="2:30" ht="18.75" hidden="1">
      <c r="B1154" s="28"/>
      <c r="C1154" s="58"/>
      <c r="D1154" s="59"/>
      <c r="E1154" s="28"/>
      <c r="F1154" s="58"/>
      <c r="G1154" s="59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126"/>
      <c r="T1154" s="58"/>
      <c r="U1154" s="126"/>
      <c r="V1154" s="58"/>
      <c r="W1154" s="58"/>
      <c r="X1154" s="58"/>
      <c r="Y1154" s="58"/>
      <c r="Z1154" s="58"/>
      <c r="AA1154" s="58"/>
      <c r="AB1154" s="58"/>
      <c r="AC1154" s="58"/>
      <c r="AD1154" s="58"/>
    </row>
    <row r="1155" spans="2:30" ht="18.75" hidden="1">
      <c r="B1155" s="28"/>
      <c r="C1155" s="58"/>
      <c r="D1155" s="59"/>
      <c r="E1155" s="28"/>
      <c r="F1155" s="58"/>
      <c r="G1155" s="59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126"/>
      <c r="T1155" s="58"/>
      <c r="U1155" s="126"/>
      <c r="V1155" s="58"/>
      <c r="W1155" s="58"/>
      <c r="X1155" s="58"/>
      <c r="Y1155" s="58"/>
      <c r="Z1155" s="58"/>
      <c r="AA1155" s="58"/>
      <c r="AB1155" s="58"/>
      <c r="AC1155" s="58"/>
      <c r="AD1155" s="58"/>
    </row>
    <row r="1156" spans="2:30" ht="18.75" hidden="1">
      <c r="B1156" s="28"/>
      <c r="C1156" s="58"/>
      <c r="D1156" s="59"/>
      <c r="E1156" s="28"/>
      <c r="F1156" s="58"/>
      <c r="G1156" s="59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126"/>
      <c r="T1156" s="58"/>
      <c r="U1156" s="126"/>
      <c r="V1156" s="58"/>
      <c r="W1156" s="58"/>
      <c r="X1156" s="58"/>
      <c r="Y1156" s="58"/>
      <c r="Z1156" s="58"/>
      <c r="AA1156" s="58"/>
      <c r="AB1156" s="58"/>
      <c r="AC1156" s="58"/>
      <c r="AD1156" s="58"/>
    </row>
    <row r="1157" spans="2:30" ht="18.75" hidden="1">
      <c r="B1157" s="28"/>
      <c r="C1157" s="58"/>
      <c r="D1157" s="59"/>
      <c r="E1157" s="28"/>
      <c r="F1157" s="58"/>
      <c r="G1157" s="59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126"/>
      <c r="T1157" s="58"/>
      <c r="U1157" s="126"/>
      <c r="V1157" s="58"/>
      <c r="W1157" s="58"/>
      <c r="X1157" s="58"/>
      <c r="Y1157" s="58"/>
      <c r="Z1157" s="58"/>
      <c r="AA1157" s="58"/>
      <c r="AB1157" s="58"/>
      <c r="AC1157" s="58"/>
      <c r="AD1157" s="58"/>
    </row>
    <row r="1158" spans="2:30" ht="18.75" hidden="1">
      <c r="B1158" s="28"/>
      <c r="C1158" s="58"/>
      <c r="D1158" s="59"/>
      <c r="E1158" s="28"/>
      <c r="F1158" s="58"/>
      <c r="G1158" s="59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126"/>
      <c r="T1158" s="58"/>
      <c r="U1158" s="126"/>
      <c r="V1158" s="58"/>
      <c r="W1158" s="58"/>
      <c r="X1158" s="58"/>
      <c r="Y1158" s="58"/>
      <c r="Z1158" s="58"/>
      <c r="AA1158" s="58"/>
      <c r="AB1158" s="58"/>
      <c r="AC1158" s="58"/>
      <c r="AD1158" s="58"/>
    </row>
    <row r="1159" spans="2:30" ht="18.75" hidden="1">
      <c r="B1159" s="28"/>
      <c r="C1159" s="58"/>
      <c r="D1159" s="59"/>
      <c r="E1159" s="28"/>
      <c r="F1159" s="58"/>
      <c r="G1159" s="59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126"/>
      <c r="T1159" s="58"/>
      <c r="U1159" s="126"/>
      <c r="V1159" s="58"/>
      <c r="W1159" s="58"/>
      <c r="X1159" s="58"/>
      <c r="Y1159" s="58"/>
      <c r="Z1159" s="58"/>
      <c r="AA1159" s="58"/>
      <c r="AB1159" s="58"/>
      <c r="AC1159" s="58"/>
      <c r="AD1159" s="58"/>
    </row>
    <row r="1160" spans="2:30" ht="18.75" hidden="1">
      <c r="B1160" s="28"/>
      <c r="C1160" s="58"/>
      <c r="D1160" s="59"/>
      <c r="E1160" s="28"/>
      <c r="F1160" s="58"/>
      <c r="G1160" s="59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126"/>
      <c r="T1160" s="58"/>
      <c r="U1160" s="126"/>
      <c r="V1160" s="58"/>
      <c r="W1160" s="58"/>
      <c r="X1160" s="58"/>
      <c r="Y1160" s="58"/>
      <c r="Z1160" s="58"/>
      <c r="AA1160" s="58"/>
      <c r="AB1160" s="58"/>
      <c r="AC1160" s="58"/>
      <c r="AD1160" s="58"/>
    </row>
    <row r="1161" spans="2:30" ht="18.75" hidden="1">
      <c r="B1161" s="28"/>
      <c r="C1161" s="58"/>
      <c r="D1161" s="59"/>
      <c r="E1161" s="28"/>
      <c r="F1161" s="58"/>
      <c r="G1161" s="59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126"/>
      <c r="T1161" s="58"/>
      <c r="U1161" s="126"/>
      <c r="V1161" s="58"/>
      <c r="W1161" s="58"/>
      <c r="X1161" s="58"/>
      <c r="Y1161" s="58"/>
      <c r="Z1161" s="58"/>
      <c r="AA1161" s="58"/>
      <c r="AB1161" s="58"/>
      <c r="AC1161" s="58"/>
      <c r="AD1161" s="58"/>
    </row>
    <row r="1162" spans="2:30" ht="18.75" hidden="1">
      <c r="B1162" s="28"/>
      <c r="C1162" s="58"/>
      <c r="D1162" s="59"/>
      <c r="E1162" s="28"/>
      <c r="F1162" s="58"/>
      <c r="G1162" s="59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126"/>
      <c r="T1162" s="58"/>
      <c r="U1162" s="126"/>
      <c r="V1162" s="58"/>
      <c r="W1162" s="58"/>
      <c r="X1162" s="58"/>
      <c r="Y1162" s="58"/>
      <c r="Z1162" s="58"/>
      <c r="AA1162" s="58"/>
      <c r="AB1162" s="58"/>
      <c r="AC1162" s="58"/>
      <c r="AD1162" s="58"/>
    </row>
    <row r="1163" spans="2:30" ht="18.75" hidden="1">
      <c r="B1163" s="28"/>
      <c r="C1163" s="58"/>
      <c r="D1163" s="59"/>
      <c r="E1163" s="28"/>
      <c r="F1163" s="58"/>
      <c r="G1163" s="59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126"/>
      <c r="T1163" s="58"/>
      <c r="U1163" s="126"/>
      <c r="V1163" s="58"/>
      <c r="W1163" s="58"/>
      <c r="X1163" s="58"/>
      <c r="Y1163" s="58"/>
      <c r="Z1163" s="58"/>
      <c r="AA1163" s="58"/>
      <c r="AB1163" s="58"/>
      <c r="AC1163" s="58"/>
      <c r="AD1163" s="58"/>
    </row>
    <row r="1164" spans="2:30" ht="18.75" hidden="1">
      <c r="B1164" s="28"/>
      <c r="C1164" s="58"/>
      <c r="D1164" s="59"/>
      <c r="E1164" s="28"/>
      <c r="F1164" s="58"/>
      <c r="G1164" s="59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126"/>
      <c r="T1164" s="58"/>
      <c r="U1164" s="126"/>
      <c r="V1164" s="58"/>
      <c r="W1164" s="58"/>
      <c r="X1164" s="58"/>
      <c r="Y1164" s="58"/>
      <c r="Z1164" s="58"/>
      <c r="AA1164" s="58"/>
      <c r="AB1164" s="58"/>
      <c r="AC1164" s="58"/>
      <c r="AD1164" s="58"/>
    </row>
    <row r="1165" spans="2:30" ht="18.75" hidden="1">
      <c r="B1165" s="28"/>
      <c r="C1165" s="58"/>
      <c r="D1165" s="59"/>
      <c r="E1165" s="28"/>
      <c r="F1165" s="58"/>
      <c r="G1165" s="59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126"/>
      <c r="T1165" s="58"/>
      <c r="U1165" s="126"/>
      <c r="V1165" s="58"/>
      <c r="W1165" s="58"/>
      <c r="X1165" s="58"/>
      <c r="Y1165" s="58"/>
      <c r="Z1165" s="58"/>
      <c r="AA1165" s="58"/>
      <c r="AB1165" s="58"/>
      <c r="AC1165" s="58"/>
      <c r="AD1165" s="58"/>
    </row>
    <row r="1166" spans="2:30" ht="18.75" hidden="1">
      <c r="B1166" s="28"/>
      <c r="C1166" s="58"/>
      <c r="D1166" s="59"/>
      <c r="E1166" s="28"/>
      <c r="F1166" s="58"/>
      <c r="G1166" s="59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126"/>
      <c r="T1166" s="58"/>
      <c r="U1166" s="126"/>
      <c r="V1166" s="58"/>
      <c r="W1166" s="58"/>
      <c r="X1166" s="58"/>
      <c r="Y1166" s="58"/>
      <c r="Z1166" s="58"/>
      <c r="AA1166" s="58"/>
      <c r="AB1166" s="58"/>
      <c r="AC1166" s="58"/>
      <c r="AD1166" s="58"/>
    </row>
    <row r="1167" spans="2:30" ht="18.75" hidden="1">
      <c r="B1167" s="28"/>
      <c r="C1167" s="58"/>
      <c r="D1167" s="59"/>
      <c r="E1167" s="28"/>
      <c r="F1167" s="58"/>
      <c r="G1167" s="59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126"/>
      <c r="T1167" s="58"/>
      <c r="U1167" s="126"/>
      <c r="V1167" s="58"/>
      <c r="W1167" s="58"/>
      <c r="X1167" s="58"/>
      <c r="Y1167" s="58"/>
      <c r="Z1167" s="58"/>
      <c r="AA1167" s="58"/>
      <c r="AB1167" s="58"/>
      <c r="AC1167" s="58"/>
      <c r="AD1167" s="58"/>
    </row>
    <row r="1168" spans="2:30" ht="18.75" hidden="1">
      <c r="B1168" s="28"/>
      <c r="C1168" s="58"/>
      <c r="D1168" s="59"/>
      <c r="E1168" s="28"/>
      <c r="F1168" s="58"/>
      <c r="G1168" s="59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126"/>
      <c r="T1168" s="58"/>
      <c r="U1168" s="126"/>
      <c r="V1168" s="58"/>
      <c r="W1168" s="58"/>
      <c r="X1168" s="58"/>
      <c r="Y1168" s="58"/>
      <c r="Z1168" s="58"/>
      <c r="AA1168" s="58"/>
      <c r="AB1168" s="58"/>
      <c r="AC1168" s="58"/>
      <c r="AD1168" s="58"/>
    </row>
    <row r="1169" spans="2:30" ht="18.75" hidden="1">
      <c r="B1169" s="28"/>
      <c r="C1169" s="58"/>
      <c r="D1169" s="59"/>
      <c r="E1169" s="28"/>
      <c r="F1169" s="58"/>
      <c r="G1169" s="59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126"/>
      <c r="T1169" s="58"/>
      <c r="U1169" s="126"/>
      <c r="V1169" s="58"/>
      <c r="W1169" s="58"/>
      <c r="X1169" s="58"/>
      <c r="Y1169" s="58"/>
      <c r="Z1169" s="58"/>
      <c r="AA1169" s="58"/>
      <c r="AB1169" s="58"/>
      <c r="AC1169" s="58"/>
      <c r="AD1169" s="58"/>
    </row>
    <row r="1170" spans="2:30" ht="18.75" hidden="1">
      <c r="B1170" s="28"/>
      <c r="C1170" s="58"/>
      <c r="D1170" s="59"/>
      <c r="E1170" s="28"/>
      <c r="F1170" s="58"/>
      <c r="G1170" s="59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126"/>
      <c r="T1170" s="58"/>
      <c r="U1170" s="126"/>
      <c r="V1170" s="58"/>
      <c r="W1170" s="58"/>
      <c r="X1170" s="58"/>
      <c r="Y1170" s="58"/>
      <c r="Z1170" s="58"/>
      <c r="AA1170" s="58"/>
      <c r="AB1170" s="58"/>
      <c r="AC1170" s="58"/>
      <c r="AD1170" s="58"/>
    </row>
    <row r="1171" spans="2:30" ht="18.75" hidden="1">
      <c r="B1171" s="28"/>
      <c r="C1171" s="58"/>
      <c r="D1171" s="59"/>
      <c r="E1171" s="28"/>
      <c r="F1171" s="58"/>
      <c r="G1171" s="59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126"/>
      <c r="T1171" s="58"/>
      <c r="U1171" s="126"/>
      <c r="V1171" s="58"/>
      <c r="W1171" s="58"/>
      <c r="X1171" s="58"/>
      <c r="Y1171" s="58"/>
      <c r="Z1171" s="58"/>
      <c r="AA1171" s="58"/>
      <c r="AB1171" s="58"/>
      <c r="AC1171" s="58"/>
      <c r="AD1171" s="58"/>
    </row>
    <row r="1172" spans="2:30" ht="18.75" hidden="1">
      <c r="B1172" s="28"/>
      <c r="C1172" s="58"/>
      <c r="D1172" s="59"/>
      <c r="E1172" s="28"/>
      <c r="F1172" s="58"/>
      <c r="G1172" s="59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126"/>
      <c r="T1172" s="58"/>
      <c r="U1172" s="126"/>
      <c r="V1172" s="58"/>
      <c r="W1172" s="58"/>
      <c r="X1172" s="58"/>
      <c r="Y1172" s="58"/>
      <c r="Z1172" s="58"/>
      <c r="AA1172" s="58"/>
      <c r="AB1172" s="58"/>
      <c r="AC1172" s="58"/>
      <c r="AD1172" s="58"/>
    </row>
    <row r="1173" spans="2:30" ht="18.75" hidden="1">
      <c r="B1173" s="28"/>
      <c r="C1173" s="58"/>
      <c r="D1173" s="59"/>
      <c r="E1173" s="28"/>
      <c r="F1173" s="58"/>
      <c r="G1173" s="59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126"/>
      <c r="T1173" s="58"/>
      <c r="U1173" s="126"/>
      <c r="V1173" s="58"/>
      <c r="W1173" s="58"/>
      <c r="X1173" s="58"/>
      <c r="Y1173" s="58"/>
      <c r="Z1173" s="58"/>
      <c r="AA1173" s="58"/>
      <c r="AB1173" s="58"/>
      <c r="AC1173" s="58"/>
      <c r="AD1173" s="58"/>
    </row>
    <row r="1174" spans="2:30" ht="18.75" hidden="1">
      <c r="B1174" s="28"/>
      <c r="C1174" s="58"/>
      <c r="D1174" s="59"/>
      <c r="E1174" s="28"/>
      <c r="F1174" s="58"/>
      <c r="G1174" s="59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126"/>
      <c r="T1174" s="58"/>
      <c r="U1174" s="126"/>
      <c r="V1174" s="58"/>
      <c r="W1174" s="58"/>
      <c r="X1174" s="58"/>
      <c r="Y1174" s="58"/>
      <c r="Z1174" s="58"/>
      <c r="AA1174" s="58"/>
      <c r="AB1174" s="58"/>
      <c r="AC1174" s="58"/>
      <c r="AD1174" s="58"/>
    </row>
    <row r="1175" spans="2:30" ht="18.75" hidden="1">
      <c r="B1175" s="28"/>
      <c r="C1175" s="58"/>
      <c r="D1175" s="59"/>
      <c r="E1175" s="28"/>
      <c r="F1175" s="58"/>
      <c r="G1175" s="59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126"/>
      <c r="T1175" s="58"/>
      <c r="U1175" s="126"/>
      <c r="V1175" s="58"/>
      <c r="W1175" s="58"/>
      <c r="X1175" s="58"/>
      <c r="Y1175" s="58"/>
      <c r="Z1175" s="58"/>
      <c r="AA1175" s="58"/>
      <c r="AB1175" s="58"/>
      <c r="AC1175" s="58"/>
      <c r="AD1175" s="58"/>
    </row>
    <row r="1176" spans="2:30" ht="18.75" hidden="1">
      <c r="B1176" s="28"/>
      <c r="C1176" s="58"/>
      <c r="D1176" s="59"/>
      <c r="E1176" s="28"/>
      <c r="F1176" s="58"/>
      <c r="G1176" s="59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126"/>
      <c r="T1176" s="58"/>
      <c r="U1176" s="126"/>
      <c r="V1176" s="58"/>
      <c r="W1176" s="58"/>
      <c r="X1176" s="58"/>
      <c r="Y1176" s="58"/>
      <c r="Z1176" s="58"/>
      <c r="AA1176" s="58"/>
      <c r="AB1176" s="58"/>
      <c r="AC1176" s="58"/>
      <c r="AD1176" s="58"/>
    </row>
    <row r="1177" spans="2:30" ht="18.75" hidden="1">
      <c r="B1177" s="28"/>
      <c r="C1177" s="58"/>
      <c r="D1177" s="59"/>
      <c r="E1177" s="28"/>
      <c r="F1177" s="58"/>
      <c r="G1177" s="59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126"/>
      <c r="T1177" s="58"/>
      <c r="U1177" s="126"/>
      <c r="V1177" s="58"/>
      <c r="W1177" s="58"/>
      <c r="X1177" s="58"/>
      <c r="Y1177" s="58"/>
      <c r="Z1177" s="58"/>
      <c r="AA1177" s="58"/>
      <c r="AB1177" s="58"/>
      <c r="AC1177" s="58"/>
      <c r="AD1177" s="58"/>
    </row>
    <row r="1178" spans="2:30" ht="18.75" hidden="1">
      <c r="B1178" s="28"/>
      <c r="C1178" s="58"/>
      <c r="D1178" s="59"/>
      <c r="E1178" s="28"/>
      <c r="F1178" s="58"/>
      <c r="G1178" s="59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126"/>
      <c r="T1178" s="58"/>
      <c r="U1178" s="126"/>
      <c r="V1178" s="58"/>
      <c r="W1178" s="58"/>
      <c r="X1178" s="58"/>
      <c r="Y1178" s="58"/>
      <c r="Z1178" s="58"/>
      <c r="AA1178" s="58"/>
      <c r="AB1178" s="58"/>
      <c r="AC1178" s="58"/>
      <c r="AD1178" s="58"/>
    </row>
    <row r="1179" spans="2:30" ht="18.75" hidden="1">
      <c r="B1179" s="28"/>
      <c r="C1179" s="58"/>
      <c r="D1179" s="59"/>
      <c r="E1179" s="28"/>
      <c r="F1179" s="58"/>
      <c r="G1179" s="59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126"/>
      <c r="T1179" s="58"/>
      <c r="U1179" s="126"/>
      <c r="V1179" s="58"/>
      <c r="W1179" s="58"/>
      <c r="X1179" s="58"/>
      <c r="Y1179" s="58"/>
      <c r="Z1179" s="58"/>
      <c r="AA1179" s="58"/>
      <c r="AB1179" s="58"/>
      <c r="AC1179" s="58"/>
      <c r="AD1179" s="58"/>
    </row>
    <row r="1180" spans="2:30" ht="18.75" hidden="1">
      <c r="B1180" s="28"/>
      <c r="C1180" s="58"/>
      <c r="D1180" s="59"/>
      <c r="E1180" s="28"/>
      <c r="F1180" s="58"/>
      <c r="G1180" s="59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126"/>
      <c r="T1180" s="58"/>
      <c r="U1180" s="126"/>
      <c r="V1180" s="58"/>
      <c r="W1180" s="58"/>
      <c r="X1180" s="58"/>
      <c r="Y1180" s="58"/>
      <c r="Z1180" s="58"/>
      <c r="AA1180" s="58"/>
      <c r="AB1180" s="58"/>
      <c r="AC1180" s="58"/>
      <c r="AD1180" s="58"/>
    </row>
    <row r="1181" spans="2:30" ht="18.75" hidden="1">
      <c r="B1181" s="28"/>
      <c r="C1181" s="58"/>
      <c r="D1181" s="59"/>
      <c r="E1181" s="28"/>
      <c r="F1181" s="58"/>
      <c r="G1181" s="59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126"/>
      <c r="T1181" s="58"/>
      <c r="U1181" s="126"/>
      <c r="V1181" s="58"/>
      <c r="W1181" s="58"/>
      <c r="X1181" s="58"/>
      <c r="Y1181" s="58"/>
      <c r="Z1181" s="58"/>
      <c r="AA1181" s="58"/>
      <c r="AB1181" s="58"/>
      <c r="AC1181" s="58"/>
      <c r="AD1181" s="58"/>
    </row>
    <row r="1182" spans="2:30" ht="18.75" hidden="1">
      <c r="B1182" s="28"/>
      <c r="C1182" s="58"/>
      <c r="D1182" s="59"/>
      <c r="E1182" s="28"/>
      <c r="F1182" s="58"/>
      <c r="G1182" s="59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126"/>
      <c r="T1182" s="58"/>
      <c r="U1182" s="126"/>
      <c r="V1182" s="58"/>
      <c r="W1182" s="58"/>
      <c r="X1182" s="58"/>
      <c r="Y1182" s="58"/>
      <c r="Z1182" s="58"/>
      <c r="AA1182" s="58"/>
      <c r="AB1182" s="58"/>
      <c r="AC1182" s="58"/>
      <c r="AD1182" s="58"/>
    </row>
    <row r="1183" spans="2:30" ht="18.75" hidden="1">
      <c r="B1183" s="28"/>
      <c r="C1183" s="58"/>
      <c r="D1183" s="59"/>
      <c r="E1183" s="28"/>
      <c r="F1183" s="58"/>
      <c r="G1183" s="59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126"/>
      <c r="T1183" s="58"/>
      <c r="U1183" s="126"/>
      <c r="V1183" s="58"/>
      <c r="W1183" s="58"/>
      <c r="X1183" s="58"/>
      <c r="Y1183" s="58"/>
      <c r="Z1183" s="58"/>
      <c r="AA1183" s="58"/>
      <c r="AB1183" s="58"/>
      <c r="AC1183" s="58"/>
      <c r="AD1183" s="58"/>
    </row>
    <row r="1184" spans="2:30" ht="18.75" hidden="1">
      <c r="B1184" s="28"/>
      <c r="C1184" s="58"/>
      <c r="D1184" s="59"/>
      <c r="E1184" s="28"/>
      <c r="F1184" s="58"/>
      <c r="G1184" s="59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126"/>
      <c r="T1184" s="58"/>
      <c r="U1184" s="126"/>
      <c r="V1184" s="58"/>
      <c r="W1184" s="58"/>
      <c r="X1184" s="58"/>
      <c r="Y1184" s="58"/>
      <c r="Z1184" s="58"/>
      <c r="AA1184" s="58"/>
      <c r="AB1184" s="58"/>
      <c r="AC1184" s="58"/>
      <c r="AD1184" s="58"/>
    </row>
    <row r="1185" spans="2:30" ht="18.75" hidden="1">
      <c r="B1185" s="28"/>
      <c r="C1185" s="58"/>
      <c r="D1185" s="59"/>
      <c r="E1185" s="28"/>
      <c r="F1185" s="58"/>
      <c r="G1185" s="59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126"/>
      <c r="T1185" s="58"/>
      <c r="U1185" s="126"/>
      <c r="V1185" s="58"/>
      <c r="W1185" s="58"/>
      <c r="X1185" s="58"/>
      <c r="Y1185" s="58"/>
      <c r="Z1185" s="58"/>
      <c r="AA1185" s="58"/>
      <c r="AB1185" s="58"/>
      <c r="AC1185" s="58"/>
      <c r="AD1185" s="58"/>
    </row>
    <row r="1186" spans="2:30" ht="18.75" hidden="1">
      <c r="B1186" s="28"/>
      <c r="C1186" s="58"/>
      <c r="D1186" s="59"/>
      <c r="E1186" s="28"/>
      <c r="F1186" s="58"/>
      <c r="G1186" s="59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126"/>
      <c r="T1186" s="58"/>
      <c r="U1186" s="126"/>
      <c r="V1186" s="58"/>
      <c r="W1186" s="58"/>
      <c r="X1186" s="58"/>
      <c r="Y1186" s="58"/>
      <c r="Z1186" s="58"/>
      <c r="AA1186" s="58"/>
      <c r="AB1186" s="58"/>
      <c r="AC1186" s="58"/>
      <c r="AD1186" s="58"/>
    </row>
    <row r="1187" spans="2:30" ht="18.75" hidden="1">
      <c r="B1187" s="28"/>
      <c r="C1187" s="58"/>
      <c r="D1187" s="59"/>
      <c r="E1187" s="28"/>
      <c r="F1187" s="58"/>
      <c r="G1187" s="59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126"/>
      <c r="T1187" s="58"/>
      <c r="U1187" s="126"/>
      <c r="V1187" s="58"/>
      <c r="W1187" s="58"/>
      <c r="X1187" s="58"/>
      <c r="Y1187" s="58"/>
      <c r="Z1187" s="58"/>
      <c r="AA1187" s="58"/>
      <c r="AB1187" s="58"/>
      <c r="AC1187" s="58"/>
      <c r="AD1187" s="58"/>
    </row>
    <row r="1188" spans="2:30" ht="18.75" hidden="1">
      <c r="B1188" s="28"/>
      <c r="C1188" s="58"/>
      <c r="D1188" s="59"/>
      <c r="E1188" s="28"/>
      <c r="F1188" s="58"/>
      <c r="G1188" s="59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126"/>
      <c r="T1188" s="58"/>
      <c r="U1188" s="126"/>
      <c r="V1188" s="58"/>
      <c r="W1188" s="58"/>
      <c r="X1188" s="58"/>
      <c r="Y1188" s="58"/>
      <c r="Z1188" s="58"/>
      <c r="AA1188" s="58"/>
      <c r="AB1188" s="58"/>
      <c r="AC1188" s="58"/>
      <c r="AD1188" s="58"/>
    </row>
    <row r="1189" spans="2:30" ht="18.75" hidden="1">
      <c r="B1189" s="28"/>
      <c r="C1189" s="58"/>
      <c r="D1189" s="59"/>
      <c r="E1189" s="28"/>
      <c r="F1189" s="58"/>
      <c r="G1189" s="59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126"/>
      <c r="T1189" s="58"/>
      <c r="U1189" s="126"/>
      <c r="V1189" s="58"/>
      <c r="W1189" s="58"/>
      <c r="X1189" s="58"/>
      <c r="Y1189" s="58"/>
      <c r="Z1189" s="58"/>
      <c r="AA1189" s="58"/>
      <c r="AB1189" s="58"/>
      <c r="AC1189" s="58"/>
      <c r="AD1189" s="58"/>
    </row>
    <row r="1190" spans="2:30" ht="18.75" hidden="1">
      <c r="B1190" s="28"/>
      <c r="C1190" s="58"/>
      <c r="D1190" s="59"/>
      <c r="E1190" s="28"/>
      <c r="F1190" s="58"/>
      <c r="G1190" s="59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126"/>
      <c r="T1190" s="58"/>
      <c r="U1190" s="126"/>
      <c r="V1190" s="58"/>
      <c r="W1190" s="58"/>
      <c r="X1190" s="58"/>
      <c r="Y1190" s="58"/>
      <c r="Z1190" s="58"/>
      <c r="AA1190" s="58"/>
      <c r="AB1190" s="58"/>
      <c r="AC1190" s="58"/>
      <c r="AD1190" s="58"/>
    </row>
    <row r="1191" spans="2:30" ht="18.75" hidden="1">
      <c r="B1191" s="28"/>
      <c r="C1191" s="58"/>
      <c r="D1191" s="59"/>
      <c r="E1191" s="28"/>
      <c r="F1191" s="58"/>
      <c r="G1191" s="59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126"/>
      <c r="T1191" s="58"/>
      <c r="U1191" s="126"/>
      <c r="V1191" s="58"/>
      <c r="W1191" s="58"/>
      <c r="X1191" s="58"/>
      <c r="Y1191" s="58"/>
      <c r="Z1191" s="58"/>
      <c r="AA1191" s="58"/>
      <c r="AB1191" s="58"/>
      <c r="AC1191" s="58"/>
      <c r="AD1191" s="58"/>
    </row>
    <row r="1192" spans="2:30" ht="18.75" hidden="1">
      <c r="B1192" s="28"/>
      <c r="C1192" s="58"/>
      <c r="D1192" s="59"/>
      <c r="E1192" s="28"/>
      <c r="F1192" s="58"/>
      <c r="G1192" s="59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126"/>
      <c r="T1192" s="58"/>
      <c r="U1192" s="126"/>
      <c r="V1192" s="58"/>
      <c r="W1192" s="58"/>
      <c r="X1192" s="58"/>
      <c r="Y1192" s="58"/>
      <c r="Z1192" s="58"/>
      <c r="AA1192" s="58"/>
      <c r="AB1192" s="58"/>
      <c r="AC1192" s="58"/>
      <c r="AD1192" s="58"/>
    </row>
    <row r="1193" spans="2:30" ht="18.75" hidden="1">
      <c r="B1193" s="28"/>
      <c r="C1193" s="58"/>
      <c r="D1193" s="59"/>
      <c r="E1193" s="28"/>
      <c r="F1193" s="58"/>
      <c r="G1193" s="59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126"/>
      <c r="T1193" s="58"/>
      <c r="U1193" s="126"/>
      <c r="V1193" s="58"/>
      <c r="W1193" s="58"/>
      <c r="X1193" s="58"/>
      <c r="Y1193" s="58"/>
      <c r="Z1193" s="58"/>
      <c r="AA1193" s="58"/>
      <c r="AB1193" s="58"/>
      <c r="AC1193" s="58"/>
      <c r="AD1193" s="58"/>
    </row>
    <row r="1194" spans="2:30" ht="18.75" hidden="1">
      <c r="B1194" s="28"/>
      <c r="C1194" s="58"/>
      <c r="D1194" s="59"/>
      <c r="E1194" s="28"/>
      <c r="F1194" s="58"/>
      <c r="G1194" s="59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126"/>
      <c r="T1194" s="58"/>
      <c r="U1194" s="126"/>
      <c r="V1194" s="58"/>
      <c r="W1194" s="58"/>
      <c r="X1194" s="58"/>
      <c r="Y1194" s="58"/>
      <c r="Z1194" s="58"/>
      <c r="AA1194" s="58"/>
      <c r="AB1194" s="58"/>
      <c r="AC1194" s="58"/>
      <c r="AD1194" s="58"/>
    </row>
    <row r="1195" spans="2:30" ht="18.75" hidden="1">
      <c r="B1195" s="28"/>
      <c r="C1195" s="58"/>
      <c r="D1195" s="59"/>
      <c r="E1195" s="28"/>
      <c r="F1195" s="58"/>
      <c r="G1195" s="59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126"/>
      <c r="T1195" s="58"/>
      <c r="U1195" s="126"/>
      <c r="V1195" s="58"/>
      <c r="W1195" s="58"/>
      <c r="X1195" s="58"/>
      <c r="Y1195" s="58"/>
      <c r="Z1195" s="58"/>
      <c r="AA1195" s="58"/>
      <c r="AB1195" s="58"/>
      <c r="AC1195" s="58"/>
      <c r="AD1195" s="58"/>
    </row>
    <row r="1196" spans="2:30" ht="18.75" hidden="1">
      <c r="B1196" s="28"/>
      <c r="C1196" s="58"/>
      <c r="D1196" s="59"/>
      <c r="E1196" s="28"/>
      <c r="F1196" s="58"/>
      <c r="G1196" s="59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126"/>
      <c r="T1196" s="58"/>
      <c r="U1196" s="126"/>
      <c r="V1196" s="58"/>
      <c r="W1196" s="58"/>
      <c r="X1196" s="58"/>
      <c r="Y1196" s="58"/>
      <c r="Z1196" s="58"/>
      <c r="AA1196" s="58"/>
      <c r="AB1196" s="58"/>
      <c r="AC1196" s="58"/>
      <c r="AD1196" s="58"/>
    </row>
    <row r="1197" spans="2:30" ht="18.75" hidden="1">
      <c r="B1197" s="28"/>
      <c r="C1197" s="58"/>
      <c r="D1197" s="59"/>
      <c r="E1197" s="28"/>
      <c r="F1197" s="58"/>
      <c r="G1197" s="59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126"/>
      <c r="T1197" s="58"/>
      <c r="U1197" s="126"/>
      <c r="V1197" s="58"/>
      <c r="W1197" s="58"/>
      <c r="X1197" s="58"/>
      <c r="Y1197" s="58"/>
      <c r="Z1197" s="58"/>
      <c r="AA1197" s="58"/>
      <c r="AB1197" s="58"/>
      <c r="AC1197" s="58"/>
      <c r="AD1197" s="58"/>
    </row>
    <row r="1198" spans="2:30" ht="18.75" hidden="1">
      <c r="B1198" s="28"/>
      <c r="C1198" s="58"/>
      <c r="D1198" s="59"/>
      <c r="E1198" s="28"/>
      <c r="F1198" s="58"/>
      <c r="G1198" s="59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126"/>
      <c r="T1198" s="58"/>
      <c r="U1198" s="126"/>
      <c r="V1198" s="58"/>
      <c r="W1198" s="58"/>
      <c r="X1198" s="58"/>
      <c r="Y1198" s="58"/>
      <c r="Z1198" s="58"/>
      <c r="AA1198" s="58"/>
      <c r="AB1198" s="58"/>
      <c r="AC1198" s="58"/>
      <c r="AD1198" s="58"/>
    </row>
    <row r="1199" spans="2:30" ht="18.75" hidden="1">
      <c r="B1199" s="28"/>
      <c r="C1199" s="58"/>
      <c r="D1199" s="59"/>
      <c r="E1199" s="28"/>
      <c r="F1199" s="58"/>
      <c r="G1199" s="59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126"/>
      <c r="T1199" s="58"/>
      <c r="U1199" s="126"/>
      <c r="V1199" s="58"/>
      <c r="W1199" s="58"/>
      <c r="X1199" s="58"/>
      <c r="Y1199" s="58"/>
      <c r="Z1199" s="58"/>
      <c r="AA1199" s="58"/>
      <c r="AB1199" s="58"/>
      <c r="AC1199" s="58"/>
      <c r="AD1199" s="58"/>
    </row>
    <row r="1200" spans="2:30" ht="18.75" hidden="1">
      <c r="B1200" s="28"/>
      <c r="C1200" s="58"/>
      <c r="D1200" s="59"/>
      <c r="E1200" s="28"/>
      <c r="F1200" s="58"/>
      <c r="G1200" s="59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126"/>
      <c r="T1200" s="58"/>
      <c r="U1200" s="126"/>
      <c r="V1200" s="58"/>
      <c r="W1200" s="58"/>
      <c r="X1200" s="58"/>
      <c r="Y1200" s="58"/>
      <c r="Z1200" s="58"/>
      <c r="AA1200" s="58"/>
      <c r="AB1200" s="58"/>
      <c r="AC1200" s="58"/>
      <c r="AD1200" s="58"/>
    </row>
    <row r="1201" spans="2:30" ht="18.75" hidden="1">
      <c r="B1201" s="28"/>
      <c r="C1201" s="58"/>
      <c r="D1201" s="59"/>
      <c r="E1201" s="28"/>
      <c r="F1201" s="58"/>
      <c r="G1201" s="59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126"/>
      <c r="T1201" s="58"/>
      <c r="U1201" s="126"/>
      <c r="V1201" s="58"/>
      <c r="W1201" s="58"/>
      <c r="X1201" s="58"/>
      <c r="Y1201" s="58"/>
      <c r="Z1201" s="58"/>
      <c r="AA1201" s="58"/>
      <c r="AB1201" s="58"/>
      <c r="AC1201" s="58"/>
      <c r="AD1201" s="58"/>
    </row>
    <row r="1202" spans="2:30" ht="18.75" hidden="1">
      <c r="B1202" s="28"/>
      <c r="C1202" s="58"/>
      <c r="D1202" s="59"/>
      <c r="E1202" s="28"/>
      <c r="F1202" s="58"/>
      <c r="G1202" s="59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126"/>
      <c r="T1202" s="58"/>
      <c r="U1202" s="126"/>
      <c r="V1202" s="58"/>
      <c r="W1202" s="58"/>
      <c r="X1202" s="58"/>
      <c r="Y1202" s="58"/>
      <c r="Z1202" s="58"/>
      <c r="AA1202" s="58"/>
      <c r="AB1202" s="58"/>
      <c r="AC1202" s="58"/>
      <c r="AD1202" s="58"/>
    </row>
    <row r="1203" spans="2:30" ht="18.75" hidden="1">
      <c r="B1203" s="28"/>
      <c r="C1203" s="58"/>
      <c r="D1203" s="59"/>
      <c r="E1203" s="28"/>
      <c r="F1203" s="58"/>
      <c r="G1203" s="59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126"/>
      <c r="T1203" s="58"/>
      <c r="U1203" s="126"/>
      <c r="V1203" s="58"/>
      <c r="W1203" s="58"/>
      <c r="X1203" s="58"/>
      <c r="Y1203" s="58"/>
      <c r="Z1203" s="58"/>
      <c r="AA1203" s="58"/>
      <c r="AB1203" s="58"/>
      <c r="AC1203" s="58"/>
      <c r="AD1203" s="58"/>
    </row>
    <row r="1204" spans="2:30" ht="18.75" hidden="1">
      <c r="B1204" s="28"/>
      <c r="C1204" s="58"/>
      <c r="D1204" s="59"/>
      <c r="E1204" s="28"/>
      <c r="F1204" s="58"/>
      <c r="G1204" s="59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126"/>
      <c r="T1204" s="58"/>
      <c r="U1204" s="126"/>
      <c r="V1204" s="58"/>
      <c r="W1204" s="58"/>
      <c r="X1204" s="58"/>
      <c r="Y1204" s="58"/>
      <c r="Z1204" s="58"/>
      <c r="AA1204" s="58"/>
      <c r="AB1204" s="58"/>
      <c r="AC1204" s="58"/>
      <c r="AD1204" s="58"/>
    </row>
    <row r="1205" spans="2:30" ht="18.75" hidden="1">
      <c r="B1205" s="28"/>
      <c r="C1205" s="58"/>
      <c r="D1205" s="59"/>
      <c r="E1205" s="28"/>
      <c r="F1205" s="58"/>
      <c r="G1205" s="59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126"/>
      <c r="T1205" s="58"/>
      <c r="U1205" s="126"/>
      <c r="V1205" s="58"/>
      <c r="W1205" s="58"/>
      <c r="X1205" s="58"/>
      <c r="Y1205" s="58"/>
      <c r="Z1205" s="58"/>
      <c r="AA1205" s="58"/>
      <c r="AB1205" s="58"/>
      <c r="AC1205" s="58"/>
      <c r="AD1205" s="58"/>
    </row>
    <row r="1206" spans="2:30" ht="18.75" hidden="1">
      <c r="B1206" s="28"/>
      <c r="C1206" s="58"/>
      <c r="D1206" s="59"/>
      <c r="E1206" s="28"/>
      <c r="F1206" s="58"/>
      <c r="G1206" s="59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126"/>
      <c r="T1206" s="58"/>
      <c r="U1206" s="126"/>
      <c r="V1206" s="58"/>
      <c r="W1206" s="58"/>
      <c r="X1206" s="58"/>
      <c r="Y1206" s="58"/>
      <c r="Z1206" s="58"/>
      <c r="AA1206" s="58"/>
      <c r="AB1206" s="58"/>
      <c r="AC1206" s="58"/>
      <c r="AD1206" s="58"/>
    </row>
    <row r="1207" spans="2:30" ht="18.75" hidden="1">
      <c r="B1207" s="28"/>
      <c r="C1207" s="58"/>
      <c r="D1207" s="59"/>
      <c r="E1207" s="28"/>
      <c r="F1207" s="58"/>
      <c r="G1207" s="59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126"/>
      <c r="T1207" s="58"/>
      <c r="U1207" s="126"/>
      <c r="V1207" s="58"/>
      <c r="W1207" s="58"/>
      <c r="X1207" s="58"/>
      <c r="Y1207" s="58"/>
      <c r="Z1207" s="58"/>
      <c r="AA1207" s="58"/>
      <c r="AB1207" s="58"/>
      <c r="AC1207" s="58"/>
      <c r="AD1207" s="58"/>
    </row>
    <row r="1208" spans="2:30" ht="18.75" hidden="1">
      <c r="B1208" s="28"/>
      <c r="C1208" s="58"/>
      <c r="D1208" s="59"/>
      <c r="E1208" s="28"/>
      <c r="F1208" s="58"/>
      <c r="G1208" s="59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126"/>
      <c r="T1208" s="58"/>
      <c r="U1208" s="126"/>
      <c r="V1208" s="58"/>
      <c r="W1208" s="58"/>
      <c r="X1208" s="58"/>
      <c r="Y1208" s="58"/>
      <c r="Z1208" s="58"/>
      <c r="AA1208" s="58"/>
      <c r="AB1208" s="58"/>
      <c r="AC1208" s="58"/>
      <c r="AD1208" s="58"/>
    </row>
    <row r="1209" spans="2:30" ht="18.75" hidden="1">
      <c r="B1209" s="28"/>
      <c r="C1209" s="58"/>
      <c r="D1209" s="59"/>
      <c r="E1209" s="28"/>
      <c r="F1209" s="58"/>
      <c r="G1209" s="59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126"/>
      <c r="T1209" s="58"/>
      <c r="U1209" s="126"/>
      <c r="V1209" s="58"/>
      <c r="W1209" s="58"/>
      <c r="X1209" s="58"/>
      <c r="Y1209" s="58"/>
      <c r="Z1209" s="58"/>
      <c r="AA1209" s="58"/>
      <c r="AB1209" s="58"/>
      <c r="AC1209" s="58"/>
      <c r="AD1209" s="58"/>
    </row>
    <row r="1210" spans="2:30" ht="18.75" hidden="1">
      <c r="B1210" s="28"/>
      <c r="C1210" s="58"/>
      <c r="D1210" s="59"/>
      <c r="E1210" s="28"/>
      <c r="F1210" s="58"/>
      <c r="G1210" s="59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126"/>
      <c r="T1210" s="58"/>
      <c r="U1210" s="126"/>
      <c r="V1210" s="58"/>
      <c r="W1210" s="58"/>
      <c r="X1210" s="58"/>
      <c r="Y1210" s="58"/>
      <c r="Z1210" s="58"/>
      <c r="AA1210" s="58"/>
      <c r="AB1210" s="58"/>
      <c r="AC1210" s="58"/>
      <c r="AD1210" s="58"/>
    </row>
    <row r="1211" spans="2:30" ht="18.75" hidden="1">
      <c r="B1211" s="28"/>
      <c r="C1211" s="58"/>
      <c r="D1211" s="59"/>
      <c r="E1211" s="28"/>
      <c r="F1211" s="58"/>
      <c r="G1211" s="59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126"/>
      <c r="T1211" s="58"/>
      <c r="U1211" s="126"/>
      <c r="V1211" s="58"/>
      <c r="W1211" s="58"/>
      <c r="X1211" s="58"/>
      <c r="Y1211" s="58"/>
      <c r="Z1211" s="58"/>
      <c r="AA1211" s="58"/>
      <c r="AB1211" s="58"/>
      <c r="AC1211" s="58"/>
      <c r="AD1211" s="58"/>
    </row>
    <row r="1212" spans="2:30" ht="18.75" hidden="1">
      <c r="B1212" s="28"/>
      <c r="C1212" s="58"/>
      <c r="D1212" s="59"/>
      <c r="E1212" s="28"/>
      <c r="F1212" s="58"/>
      <c r="G1212" s="59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126"/>
      <c r="T1212" s="58"/>
      <c r="U1212" s="126"/>
      <c r="V1212" s="58"/>
      <c r="W1212" s="58"/>
      <c r="X1212" s="58"/>
      <c r="Y1212" s="58"/>
      <c r="Z1212" s="58"/>
      <c r="AA1212" s="58"/>
      <c r="AB1212" s="58"/>
      <c r="AC1212" s="58"/>
      <c r="AD1212" s="58"/>
    </row>
    <row r="1213" spans="2:30" ht="18.75" hidden="1">
      <c r="B1213" s="28"/>
      <c r="C1213" s="58"/>
      <c r="D1213" s="59"/>
      <c r="E1213" s="28"/>
      <c r="F1213" s="58"/>
      <c r="G1213" s="59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126"/>
      <c r="T1213" s="58"/>
      <c r="U1213" s="126"/>
      <c r="V1213" s="58"/>
      <c r="W1213" s="58"/>
      <c r="X1213" s="58"/>
      <c r="Y1213" s="58"/>
      <c r="Z1213" s="58"/>
      <c r="AA1213" s="58"/>
      <c r="AB1213" s="58"/>
      <c r="AC1213" s="58"/>
      <c r="AD1213" s="58"/>
    </row>
    <row r="1214" spans="2:30" ht="18.75" hidden="1">
      <c r="B1214" s="28"/>
      <c r="C1214" s="58"/>
      <c r="D1214" s="59"/>
      <c r="E1214" s="28"/>
      <c r="F1214" s="58"/>
      <c r="G1214" s="59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126"/>
      <c r="T1214" s="58"/>
      <c r="U1214" s="126"/>
      <c r="V1214" s="58"/>
      <c r="W1214" s="58"/>
      <c r="X1214" s="58"/>
      <c r="Y1214" s="58"/>
      <c r="Z1214" s="58"/>
      <c r="AA1214" s="58"/>
      <c r="AB1214" s="58"/>
      <c r="AC1214" s="58"/>
      <c r="AD1214" s="58"/>
    </row>
    <row r="1215" spans="2:30" ht="18.75" hidden="1">
      <c r="B1215" s="28"/>
      <c r="C1215" s="58"/>
      <c r="D1215" s="59"/>
      <c r="E1215" s="28"/>
      <c r="F1215" s="58"/>
      <c r="G1215" s="59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126"/>
      <c r="T1215" s="58"/>
      <c r="U1215" s="126"/>
      <c r="V1215" s="58"/>
      <c r="W1215" s="58"/>
      <c r="X1215" s="58"/>
      <c r="Y1215" s="58"/>
      <c r="Z1215" s="58"/>
      <c r="AA1215" s="58"/>
      <c r="AB1215" s="58"/>
      <c r="AC1215" s="58"/>
      <c r="AD1215" s="58"/>
    </row>
    <row r="1216" spans="2:30" ht="18.75" hidden="1">
      <c r="B1216" s="28"/>
      <c r="C1216" s="58"/>
      <c r="D1216" s="59"/>
      <c r="E1216" s="28"/>
      <c r="F1216" s="58"/>
      <c r="G1216" s="59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126"/>
      <c r="T1216" s="58"/>
      <c r="U1216" s="126"/>
      <c r="V1216" s="58"/>
      <c r="W1216" s="58"/>
      <c r="X1216" s="58"/>
      <c r="Y1216" s="58"/>
      <c r="Z1216" s="58"/>
      <c r="AA1216" s="58"/>
      <c r="AB1216" s="58"/>
      <c r="AC1216" s="58"/>
      <c r="AD1216" s="58"/>
    </row>
    <row r="1217" spans="2:30" ht="18.75" hidden="1">
      <c r="B1217" s="28"/>
      <c r="C1217" s="58"/>
      <c r="D1217" s="59"/>
      <c r="E1217" s="28"/>
      <c r="F1217" s="58"/>
      <c r="G1217" s="59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126"/>
      <c r="T1217" s="58"/>
      <c r="U1217" s="126"/>
      <c r="V1217" s="58"/>
      <c r="W1217" s="58"/>
      <c r="X1217" s="58"/>
      <c r="Y1217" s="58"/>
      <c r="Z1217" s="58"/>
      <c r="AA1217" s="58"/>
      <c r="AB1217" s="58"/>
      <c r="AC1217" s="58"/>
      <c r="AD1217" s="58"/>
    </row>
    <row r="1218" spans="2:30" ht="18.75" hidden="1">
      <c r="B1218" s="28"/>
      <c r="C1218" s="58"/>
      <c r="D1218" s="59"/>
      <c r="E1218" s="28"/>
      <c r="F1218" s="58"/>
      <c r="G1218" s="59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126"/>
      <c r="T1218" s="58"/>
      <c r="U1218" s="126"/>
      <c r="V1218" s="58"/>
      <c r="W1218" s="58"/>
      <c r="X1218" s="58"/>
      <c r="Y1218" s="58"/>
      <c r="Z1218" s="58"/>
      <c r="AA1218" s="58"/>
      <c r="AB1218" s="58"/>
      <c r="AC1218" s="58"/>
      <c r="AD1218" s="58"/>
    </row>
    <row r="1219" spans="2:30" ht="18.75" hidden="1">
      <c r="B1219" s="28"/>
      <c r="C1219" s="58"/>
      <c r="D1219" s="59"/>
      <c r="E1219" s="28"/>
      <c r="F1219" s="58"/>
      <c r="G1219" s="59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126"/>
      <c r="T1219" s="58"/>
      <c r="U1219" s="126"/>
      <c r="V1219" s="58"/>
      <c r="W1219" s="58"/>
      <c r="X1219" s="58"/>
      <c r="Y1219" s="58"/>
      <c r="Z1219" s="58"/>
      <c r="AA1219" s="58"/>
      <c r="AB1219" s="58"/>
      <c r="AC1219" s="58"/>
      <c r="AD1219" s="58"/>
    </row>
    <row r="1220" spans="2:30" ht="18.75" hidden="1">
      <c r="B1220" s="28"/>
      <c r="C1220" s="58"/>
      <c r="D1220" s="59"/>
      <c r="E1220" s="28"/>
      <c r="F1220" s="58"/>
      <c r="G1220" s="59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126"/>
      <c r="T1220" s="58"/>
      <c r="U1220" s="126"/>
      <c r="V1220" s="58"/>
      <c r="W1220" s="58"/>
      <c r="X1220" s="58"/>
      <c r="Y1220" s="58"/>
      <c r="Z1220" s="58"/>
      <c r="AA1220" s="58"/>
      <c r="AB1220" s="58"/>
      <c r="AC1220" s="58"/>
      <c r="AD1220" s="58"/>
    </row>
    <row r="1221" spans="2:30" ht="18.75" hidden="1">
      <c r="B1221" s="28"/>
      <c r="C1221" s="58"/>
      <c r="D1221" s="59"/>
      <c r="E1221" s="28"/>
      <c r="F1221" s="58"/>
      <c r="G1221" s="59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126"/>
      <c r="T1221" s="58"/>
      <c r="U1221" s="126"/>
      <c r="V1221" s="58"/>
      <c r="W1221" s="58"/>
      <c r="X1221" s="58"/>
      <c r="Y1221" s="58"/>
      <c r="Z1221" s="58"/>
      <c r="AA1221" s="58"/>
      <c r="AB1221" s="58"/>
      <c r="AC1221" s="58"/>
      <c r="AD1221" s="58"/>
    </row>
    <row r="1222" spans="2:30" ht="18.75" hidden="1">
      <c r="B1222" s="28"/>
      <c r="C1222" s="58"/>
      <c r="D1222" s="59"/>
      <c r="E1222" s="28"/>
      <c r="F1222" s="58"/>
      <c r="G1222" s="59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126"/>
      <c r="T1222" s="58"/>
      <c r="U1222" s="126"/>
      <c r="V1222" s="58"/>
      <c r="W1222" s="58"/>
      <c r="X1222" s="58"/>
      <c r="Y1222" s="58"/>
      <c r="Z1222" s="58"/>
      <c r="AA1222" s="58"/>
      <c r="AB1222" s="58"/>
      <c r="AC1222" s="58"/>
      <c r="AD1222" s="58"/>
    </row>
    <row r="1223" spans="2:30" ht="18.75" hidden="1">
      <c r="B1223" s="28"/>
      <c r="C1223" s="58"/>
      <c r="D1223" s="59"/>
      <c r="E1223" s="28"/>
      <c r="F1223" s="58"/>
      <c r="G1223" s="59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126"/>
      <c r="T1223" s="58"/>
      <c r="U1223" s="126"/>
      <c r="V1223" s="58"/>
      <c r="W1223" s="58"/>
      <c r="X1223" s="58"/>
      <c r="Y1223" s="58"/>
      <c r="Z1223" s="58"/>
      <c r="AA1223" s="58"/>
      <c r="AB1223" s="58"/>
      <c r="AC1223" s="58"/>
      <c r="AD1223" s="58"/>
    </row>
    <row r="1224" spans="2:30" ht="18.75" hidden="1">
      <c r="B1224" s="28"/>
      <c r="C1224" s="58"/>
      <c r="D1224" s="59"/>
      <c r="E1224" s="28"/>
      <c r="F1224" s="58"/>
      <c r="G1224" s="59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126"/>
      <c r="T1224" s="58"/>
      <c r="U1224" s="126"/>
      <c r="V1224" s="58"/>
      <c r="W1224" s="58"/>
      <c r="X1224" s="58"/>
      <c r="Y1224" s="58"/>
      <c r="Z1224" s="58"/>
      <c r="AA1224" s="58"/>
      <c r="AB1224" s="58"/>
      <c r="AC1224" s="58"/>
      <c r="AD1224" s="58"/>
    </row>
    <row r="1225" spans="2:30" ht="18.75" hidden="1">
      <c r="B1225" s="28"/>
      <c r="C1225" s="58"/>
      <c r="D1225" s="59"/>
      <c r="E1225" s="28"/>
      <c r="F1225" s="58"/>
      <c r="G1225" s="59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126"/>
      <c r="T1225" s="58"/>
      <c r="U1225" s="126"/>
      <c r="V1225" s="58"/>
      <c r="W1225" s="58"/>
      <c r="X1225" s="58"/>
      <c r="Y1225" s="58"/>
      <c r="Z1225" s="58"/>
      <c r="AA1225" s="58"/>
      <c r="AB1225" s="58"/>
      <c r="AC1225" s="58"/>
      <c r="AD1225" s="58"/>
    </row>
    <row r="1226" spans="2:30" ht="18.75" hidden="1">
      <c r="B1226" s="28"/>
      <c r="C1226" s="58"/>
      <c r="D1226" s="59"/>
      <c r="E1226" s="28"/>
      <c r="F1226" s="58"/>
      <c r="G1226" s="59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126"/>
      <c r="T1226" s="58"/>
      <c r="U1226" s="126"/>
      <c r="V1226" s="58"/>
      <c r="W1226" s="58"/>
      <c r="X1226" s="58"/>
      <c r="Y1226" s="58"/>
      <c r="Z1226" s="58"/>
      <c r="AA1226" s="58"/>
      <c r="AB1226" s="58"/>
      <c r="AC1226" s="58"/>
      <c r="AD1226" s="58"/>
    </row>
    <row r="1227" spans="2:30" ht="18.75" hidden="1">
      <c r="B1227" s="28"/>
      <c r="C1227" s="58"/>
      <c r="D1227" s="59"/>
      <c r="E1227" s="28"/>
      <c r="F1227" s="58"/>
      <c r="G1227" s="59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126"/>
      <c r="T1227" s="58"/>
      <c r="U1227" s="126"/>
      <c r="V1227" s="58"/>
      <c r="W1227" s="58"/>
      <c r="X1227" s="58"/>
      <c r="Y1227" s="58"/>
      <c r="Z1227" s="58"/>
      <c r="AA1227" s="58"/>
      <c r="AB1227" s="58"/>
      <c r="AC1227" s="58"/>
      <c r="AD1227" s="58"/>
    </row>
    <row r="1228" spans="2:30" ht="18.75" hidden="1">
      <c r="B1228" s="28"/>
      <c r="C1228" s="58"/>
      <c r="D1228" s="59"/>
      <c r="E1228" s="28"/>
      <c r="F1228" s="58"/>
      <c r="G1228" s="59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126"/>
      <c r="T1228" s="58"/>
      <c r="U1228" s="126"/>
      <c r="V1228" s="58"/>
      <c r="W1228" s="58"/>
      <c r="X1228" s="58"/>
      <c r="Y1228" s="58"/>
      <c r="Z1228" s="58"/>
      <c r="AA1228" s="58"/>
      <c r="AB1228" s="58"/>
      <c r="AC1228" s="58"/>
      <c r="AD1228" s="58"/>
    </row>
    <row r="1229" spans="2:30" ht="18.75" hidden="1">
      <c r="B1229" s="28"/>
      <c r="C1229" s="58"/>
      <c r="D1229" s="59"/>
      <c r="E1229" s="28"/>
      <c r="F1229" s="58"/>
      <c r="G1229" s="59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126"/>
      <c r="T1229" s="58"/>
      <c r="U1229" s="126"/>
      <c r="V1229" s="58"/>
      <c r="W1229" s="58"/>
      <c r="X1229" s="58"/>
      <c r="Y1229" s="58"/>
      <c r="Z1229" s="58"/>
      <c r="AA1229" s="58"/>
      <c r="AB1229" s="58"/>
      <c r="AC1229" s="58"/>
      <c r="AD1229" s="58"/>
    </row>
    <row r="1230" spans="2:30" ht="18.75" hidden="1">
      <c r="B1230" s="28"/>
      <c r="C1230" s="58"/>
      <c r="D1230" s="59"/>
      <c r="E1230" s="28"/>
      <c r="F1230" s="58"/>
      <c r="G1230" s="59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126"/>
      <c r="T1230" s="58"/>
      <c r="U1230" s="126"/>
      <c r="V1230" s="58"/>
      <c r="W1230" s="58"/>
      <c r="X1230" s="58"/>
      <c r="Y1230" s="58"/>
      <c r="Z1230" s="58"/>
      <c r="AA1230" s="58"/>
      <c r="AB1230" s="58"/>
      <c r="AC1230" s="58"/>
      <c r="AD1230" s="58"/>
    </row>
    <row r="1231" spans="2:30" ht="18.75" hidden="1">
      <c r="B1231" s="28"/>
      <c r="C1231" s="58"/>
      <c r="D1231" s="59"/>
      <c r="E1231" s="28"/>
      <c r="F1231" s="58"/>
      <c r="G1231" s="59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126"/>
      <c r="T1231" s="58"/>
      <c r="U1231" s="126"/>
      <c r="V1231" s="58"/>
      <c r="W1231" s="58"/>
      <c r="X1231" s="58"/>
      <c r="Y1231" s="58"/>
      <c r="Z1231" s="58"/>
      <c r="AA1231" s="58"/>
      <c r="AB1231" s="58"/>
      <c r="AC1231" s="58"/>
      <c r="AD1231" s="58"/>
    </row>
    <row r="1232" spans="2:30" ht="18.75" hidden="1">
      <c r="B1232" s="28"/>
      <c r="C1232" s="58"/>
      <c r="D1232" s="59"/>
      <c r="E1232" s="28"/>
      <c r="F1232" s="58"/>
      <c r="G1232" s="59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126"/>
      <c r="T1232" s="58"/>
      <c r="U1232" s="126"/>
      <c r="V1232" s="58"/>
      <c r="W1232" s="58"/>
      <c r="X1232" s="58"/>
      <c r="Y1232" s="58"/>
      <c r="Z1232" s="58"/>
      <c r="AA1232" s="58"/>
      <c r="AB1232" s="58"/>
      <c r="AC1232" s="58"/>
      <c r="AD1232" s="58"/>
    </row>
    <row r="1233" spans="2:30" ht="18.75" hidden="1">
      <c r="B1233" s="28"/>
      <c r="C1233" s="58"/>
      <c r="D1233" s="59"/>
      <c r="E1233" s="28"/>
      <c r="F1233" s="58"/>
      <c r="G1233" s="59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126"/>
      <c r="T1233" s="58"/>
      <c r="U1233" s="126"/>
      <c r="V1233" s="58"/>
      <c r="W1233" s="58"/>
      <c r="X1233" s="58"/>
      <c r="Y1233" s="58"/>
      <c r="Z1233" s="58"/>
      <c r="AA1233" s="58"/>
      <c r="AB1233" s="58"/>
      <c r="AC1233" s="58"/>
      <c r="AD1233" s="58"/>
    </row>
    <row r="1234" spans="2:30" ht="18.75" hidden="1">
      <c r="B1234" s="28"/>
      <c r="C1234" s="58"/>
      <c r="D1234" s="59"/>
      <c r="E1234" s="28"/>
      <c r="F1234" s="58"/>
      <c r="G1234" s="59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126"/>
      <c r="T1234" s="58"/>
      <c r="U1234" s="126"/>
      <c r="V1234" s="58"/>
      <c r="W1234" s="58"/>
      <c r="X1234" s="58"/>
      <c r="Y1234" s="58"/>
      <c r="Z1234" s="58"/>
      <c r="AA1234" s="58"/>
      <c r="AB1234" s="58"/>
      <c r="AC1234" s="58"/>
      <c r="AD1234" s="58"/>
    </row>
    <row r="1235" spans="2:30" ht="18.75" hidden="1">
      <c r="B1235" s="28"/>
      <c r="C1235" s="58"/>
      <c r="D1235" s="59"/>
      <c r="E1235" s="28"/>
      <c r="F1235" s="58"/>
      <c r="G1235" s="59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126"/>
      <c r="T1235" s="58"/>
      <c r="U1235" s="126"/>
      <c r="V1235" s="58"/>
      <c r="W1235" s="58"/>
      <c r="X1235" s="58"/>
      <c r="Y1235" s="58"/>
      <c r="Z1235" s="58"/>
      <c r="AA1235" s="58"/>
      <c r="AB1235" s="58"/>
      <c r="AC1235" s="58"/>
      <c r="AD1235" s="58"/>
    </row>
    <row r="1236" spans="2:30" ht="18.75" hidden="1">
      <c r="B1236" s="28"/>
      <c r="C1236" s="58"/>
      <c r="D1236" s="59"/>
      <c r="E1236" s="28"/>
      <c r="F1236" s="58"/>
      <c r="G1236" s="59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126"/>
      <c r="T1236" s="58"/>
      <c r="U1236" s="126"/>
      <c r="V1236" s="58"/>
      <c r="W1236" s="58"/>
      <c r="X1236" s="58"/>
      <c r="Y1236" s="58"/>
      <c r="Z1236" s="58"/>
      <c r="AA1236" s="58"/>
      <c r="AB1236" s="58"/>
      <c r="AC1236" s="58"/>
      <c r="AD1236" s="58"/>
    </row>
    <row r="1237" spans="2:30" ht="18.75" hidden="1">
      <c r="B1237" s="28"/>
      <c r="C1237" s="58"/>
      <c r="D1237" s="59"/>
      <c r="E1237" s="28"/>
      <c r="F1237" s="58"/>
      <c r="G1237" s="59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126"/>
      <c r="T1237" s="58"/>
      <c r="U1237" s="126"/>
      <c r="V1237" s="58"/>
      <c r="W1237" s="58"/>
      <c r="X1237" s="58"/>
      <c r="Y1237" s="58"/>
      <c r="Z1237" s="58"/>
      <c r="AA1237" s="58"/>
      <c r="AB1237" s="58"/>
      <c r="AC1237" s="58"/>
      <c r="AD1237" s="58"/>
    </row>
    <row r="1238" spans="2:30" ht="18.75" hidden="1">
      <c r="B1238" s="28"/>
      <c r="C1238" s="58"/>
      <c r="D1238" s="59"/>
      <c r="E1238" s="28"/>
      <c r="F1238" s="58"/>
      <c r="G1238" s="59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126"/>
      <c r="T1238" s="58"/>
      <c r="U1238" s="126"/>
      <c r="V1238" s="58"/>
      <c r="W1238" s="58"/>
      <c r="X1238" s="58"/>
      <c r="Y1238" s="58"/>
      <c r="Z1238" s="58"/>
      <c r="AA1238" s="58"/>
      <c r="AB1238" s="58"/>
      <c r="AC1238" s="58"/>
      <c r="AD1238" s="58"/>
    </row>
    <row r="1239" spans="2:30" ht="18.75" hidden="1">
      <c r="B1239" s="28"/>
      <c r="C1239" s="58"/>
      <c r="D1239" s="59"/>
      <c r="E1239" s="28"/>
      <c r="F1239" s="58"/>
      <c r="G1239" s="59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126"/>
      <c r="T1239" s="58"/>
      <c r="U1239" s="126"/>
      <c r="V1239" s="58"/>
      <c r="W1239" s="58"/>
      <c r="X1239" s="58"/>
      <c r="Y1239" s="58"/>
      <c r="Z1239" s="58"/>
      <c r="AA1239" s="58"/>
      <c r="AB1239" s="58"/>
      <c r="AC1239" s="58"/>
      <c r="AD1239" s="58"/>
    </row>
    <row r="1240" spans="2:30" ht="18.75" hidden="1">
      <c r="B1240" s="28"/>
      <c r="C1240" s="58"/>
      <c r="D1240" s="59"/>
      <c r="E1240" s="28"/>
      <c r="F1240" s="58"/>
      <c r="G1240" s="59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126"/>
      <c r="T1240" s="58"/>
      <c r="U1240" s="126"/>
      <c r="V1240" s="58"/>
      <c r="W1240" s="58"/>
      <c r="X1240" s="58"/>
      <c r="Y1240" s="58"/>
      <c r="Z1240" s="58"/>
      <c r="AA1240" s="58"/>
      <c r="AB1240" s="58"/>
      <c r="AC1240" s="58"/>
      <c r="AD1240" s="58"/>
    </row>
    <row r="1241" spans="2:30" ht="18.75" hidden="1">
      <c r="B1241" s="28"/>
      <c r="C1241" s="58"/>
      <c r="D1241" s="59"/>
      <c r="E1241" s="28"/>
      <c r="F1241" s="58"/>
      <c r="G1241" s="59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126"/>
      <c r="T1241" s="58"/>
      <c r="U1241" s="126"/>
      <c r="V1241" s="58"/>
      <c r="W1241" s="58"/>
      <c r="X1241" s="58"/>
      <c r="Y1241" s="58"/>
      <c r="Z1241" s="58"/>
      <c r="AA1241" s="58"/>
      <c r="AB1241" s="58"/>
      <c r="AC1241" s="58"/>
      <c r="AD1241" s="58"/>
    </row>
    <row r="1242" spans="2:30" ht="18.75" hidden="1">
      <c r="B1242" s="28"/>
      <c r="C1242" s="58"/>
      <c r="D1242" s="59"/>
      <c r="E1242" s="28"/>
      <c r="F1242" s="58"/>
      <c r="G1242" s="59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126"/>
      <c r="T1242" s="58"/>
      <c r="U1242" s="126"/>
      <c r="V1242" s="58"/>
      <c r="W1242" s="58"/>
      <c r="X1242" s="58"/>
      <c r="Y1242" s="58"/>
      <c r="Z1242" s="58"/>
      <c r="AA1242" s="58"/>
      <c r="AB1242" s="58"/>
      <c r="AC1242" s="58"/>
      <c r="AD1242" s="58"/>
    </row>
    <row r="1243" spans="2:30" ht="18.75" hidden="1">
      <c r="B1243" s="28"/>
      <c r="C1243" s="58"/>
      <c r="D1243" s="59"/>
      <c r="E1243" s="28"/>
      <c r="F1243" s="58"/>
      <c r="G1243" s="59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126"/>
      <c r="T1243" s="58"/>
      <c r="U1243" s="126"/>
      <c r="V1243" s="58"/>
      <c r="W1243" s="58"/>
      <c r="X1243" s="58"/>
      <c r="Y1243" s="58"/>
      <c r="Z1243" s="58"/>
      <c r="AA1243" s="58"/>
      <c r="AB1243" s="58"/>
      <c r="AC1243" s="58"/>
      <c r="AD1243" s="58"/>
    </row>
    <row r="1244" spans="2:30" ht="18.75" hidden="1">
      <c r="B1244" s="28"/>
      <c r="C1244" s="58"/>
      <c r="D1244" s="59"/>
      <c r="E1244" s="28"/>
      <c r="F1244" s="58"/>
      <c r="G1244" s="59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126"/>
      <c r="T1244" s="58"/>
      <c r="U1244" s="126"/>
      <c r="V1244" s="58"/>
      <c r="W1244" s="58"/>
      <c r="X1244" s="58"/>
      <c r="Y1244" s="58"/>
      <c r="Z1244" s="58"/>
      <c r="AA1244" s="58"/>
      <c r="AB1244" s="58"/>
      <c r="AC1244" s="58"/>
      <c r="AD1244" s="58"/>
    </row>
    <row r="1245" spans="2:30" ht="18.75" hidden="1">
      <c r="B1245" s="28"/>
      <c r="C1245" s="58"/>
      <c r="D1245" s="59"/>
      <c r="E1245" s="28"/>
      <c r="F1245" s="58"/>
      <c r="G1245" s="59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126"/>
      <c r="T1245" s="58"/>
      <c r="U1245" s="126"/>
      <c r="V1245" s="58"/>
      <c r="W1245" s="58"/>
      <c r="X1245" s="58"/>
      <c r="Y1245" s="58"/>
      <c r="Z1245" s="58"/>
      <c r="AA1245" s="58"/>
      <c r="AB1245" s="58"/>
      <c r="AC1245" s="58"/>
      <c r="AD1245" s="58"/>
    </row>
    <row r="1246" spans="2:30" ht="18.75" hidden="1">
      <c r="B1246" s="28"/>
      <c r="C1246" s="58"/>
      <c r="D1246" s="59"/>
      <c r="E1246" s="28"/>
      <c r="F1246" s="58"/>
      <c r="G1246" s="59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126"/>
      <c r="T1246" s="58"/>
      <c r="U1246" s="126"/>
      <c r="V1246" s="58"/>
      <c r="W1246" s="58"/>
      <c r="X1246" s="58"/>
      <c r="Y1246" s="58"/>
      <c r="Z1246" s="58"/>
      <c r="AA1246" s="58"/>
      <c r="AB1246" s="58"/>
      <c r="AC1246" s="58"/>
      <c r="AD1246" s="58"/>
    </row>
    <row r="1247" spans="2:30" ht="18.75" hidden="1">
      <c r="B1247" s="28"/>
      <c r="C1247" s="58"/>
      <c r="D1247" s="59"/>
      <c r="E1247" s="28"/>
      <c r="F1247" s="58"/>
      <c r="G1247" s="59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126"/>
      <c r="T1247" s="58"/>
      <c r="U1247" s="126"/>
      <c r="V1247" s="58"/>
      <c r="W1247" s="58"/>
      <c r="X1247" s="58"/>
      <c r="Y1247" s="58"/>
      <c r="Z1247" s="58"/>
      <c r="AA1247" s="58"/>
      <c r="AB1247" s="58"/>
      <c r="AC1247" s="58"/>
      <c r="AD1247" s="58"/>
    </row>
    <row r="1248" spans="2:30" ht="18.75" hidden="1">
      <c r="B1248" s="28"/>
      <c r="C1248" s="58"/>
      <c r="D1248" s="59"/>
      <c r="E1248" s="28"/>
      <c r="F1248" s="58"/>
      <c r="G1248" s="59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126"/>
      <c r="T1248" s="58"/>
      <c r="U1248" s="126"/>
      <c r="V1248" s="58"/>
      <c r="W1248" s="58"/>
      <c r="X1248" s="58"/>
      <c r="Y1248" s="58"/>
      <c r="Z1248" s="58"/>
      <c r="AA1248" s="58"/>
      <c r="AB1248" s="58"/>
      <c r="AC1248" s="58"/>
      <c r="AD1248" s="58"/>
    </row>
    <row r="1249" spans="2:30" ht="18.75" hidden="1">
      <c r="B1249" s="28"/>
      <c r="C1249" s="58"/>
      <c r="D1249" s="59"/>
      <c r="E1249" s="28"/>
      <c r="F1249" s="58"/>
      <c r="G1249" s="59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126"/>
      <c r="T1249" s="58"/>
      <c r="U1249" s="126"/>
      <c r="V1249" s="58"/>
      <c r="W1249" s="58"/>
      <c r="X1249" s="58"/>
      <c r="Y1249" s="58"/>
      <c r="Z1249" s="58"/>
      <c r="AA1249" s="58"/>
      <c r="AB1249" s="58"/>
      <c r="AC1249" s="58"/>
      <c r="AD1249" s="58"/>
    </row>
    <row r="1250" spans="2:30" ht="18.75" hidden="1">
      <c r="B1250" s="28"/>
      <c r="C1250" s="58"/>
      <c r="D1250" s="59"/>
      <c r="E1250" s="28"/>
      <c r="F1250" s="58"/>
      <c r="G1250" s="59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126"/>
      <c r="T1250" s="58"/>
      <c r="U1250" s="126"/>
      <c r="V1250" s="58"/>
      <c r="W1250" s="58"/>
      <c r="X1250" s="58"/>
      <c r="Y1250" s="58"/>
      <c r="Z1250" s="58"/>
      <c r="AA1250" s="58"/>
      <c r="AB1250" s="58"/>
      <c r="AC1250" s="58"/>
      <c r="AD1250" s="58"/>
    </row>
    <row r="1251" spans="2:30" ht="18.75" hidden="1">
      <c r="B1251" s="28"/>
      <c r="C1251" s="58"/>
      <c r="D1251" s="59"/>
      <c r="E1251" s="28"/>
      <c r="F1251" s="58"/>
      <c r="G1251" s="59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126"/>
      <c r="T1251" s="58"/>
      <c r="U1251" s="126"/>
      <c r="V1251" s="58"/>
      <c r="W1251" s="58"/>
      <c r="X1251" s="58"/>
      <c r="Y1251" s="58"/>
      <c r="Z1251" s="58"/>
      <c r="AA1251" s="58"/>
      <c r="AB1251" s="58"/>
      <c r="AC1251" s="58"/>
      <c r="AD1251" s="58"/>
    </row>
    <row r="1252" spans="2:30" ht="18.75" hidden="1">
      <c r="B1252" s="28"/>
      <c r="C1252" s="58"/>
      <c r="D1252" s="59"/>
      <c r="E1252" s="28"/>
      <c r="F1252" s="58"/>
      <c r="G1252" s="59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126"/>
      <c r="T1252" s="58"/>
      <c r="U1252" s="126"/>
      <c r="V1252" s="58"/>
      <c r="W1252" s="58"/>
      <c r="X1252" s="58"/>
      <c r="Y1252" s="58"/>
      <c r="Z1252" s="58"/>
      <c r="AA1252" s="58"/>
      <c r="AB1252" s="58"/>
      <c r="AC1252" s="58"/>
      <c r="AD1252" s="58"/>
    </row>
    <row r="1253" spans="2:30" ht="18.75" hidden="1">
      <c r="B1253" s="28"/>
      <c r="C1253" s="58"/>
      <c r="D1253" s="59"/>
      <c r="E1253" s="28"/>
      <c r="F1253" s="58"/>
      <c r="G1253" s="59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126"/>
      <c r="T1253" s="58"/>
      <c r="U1253" s="126"/>
      <c r="V1253" s="58"/>
      <c r="W1253" s="58"/>
      <c r="X1253" s="58"/>
      <c r="Y1253" s="58"/>
      <c r="Z1253" s="58"/>
      <c r="AA1253" s="58"/>
      <c r="AB1253" s="58"/>
      <c r="AC1253" s="58"/>
      <c r="AD1253" s="58"/>
    </row>
    <row r="1254" spans="2:30" ht="18.75" hidden="1">
      <c r="B1254" s="28"/>
      <c r="C1254" s="58"/>
      <c r="D1254" s="59"/>
      <c r="E1254" s="28"/>
      <c r="F1254" s="58"/>
      <c r="G1254" s="59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126"/>
      <c r="T1254" s="58"/>
      <c r="U1254" s="126"/>
      <c r="V1254" s="58"/>
      <c r="W1254" s="58"/>
      <c r="X1254" s="58"/>
      <c r="Y1254" s="58"/>
      <c r="Z1254" s="58"/>
      <c r="AA1254" s="58"/>
      <c r="AB1254" s="58"/>
      <c r="AC1254" s="58"/>
      <c r="AD1254" s="58"/>
    </row>
    <row r="1255" spans="2:30" ht="18.75" hidden="1">
      <c r="B1255" s="28"/>
      <c r="C1255" s="58"/>
      <c r="D1255" s="59"/>
      <c r="E1255" s="28"/>
      <c r="F1255" s="58"/>
      <c r="G1255" s="59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126"/>
      <c r="T1255" s="58"/>
      <c r="U1255" s="126"/>
      <c r="V1255" s="58"/>
      <c r="W1255" s="58"/>
      <c r="X1255" s="58"/>
      <c r="Y1255" s="58"/>
      <c r="Z1255" s="58"/>
      <c r="AA1255" s="58"/>
      <c r="AB1255" s="58"/>
      <c r="AC1255" s="58"/>
      <c r="AD1255" s="58"/>
    </row>
    <row r="1256" spans="2:30" ht="18.75" hidden="1">
      <c r="B1256" s="28"/>
      <c r="C1256" s="58"/>
      <c r="D1256" s="59"/>
      <c r="E1256" s="28"/>
      <c r="F1256" s="58"/>
      <c r="G1256" s="59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126"/>
      <c r="T1256" s="58"/>
      <c r="U1256" s="126"/>
      <c r="V1256" s="58"/>
      <c r="W1256" s="58"/>
      <c r="X1256" s="58"/>
      <c r="Y1256" s="58"/>
      <c r="Z1256" s="58"/>
      <c r="AA1256" s="58"/>
      <c r="AB1256" s="58"/>
      <c r="AC1256" s="58"/>
      <c r="AD1256" s="58"/>
    </row>
    <row r="1257" spans="2:30" ht="18.75" hidden="1">
      <c r="B1257" s="28"/>
      <c r="C1257" s="58"/>
      <c r="D1257" s="59"/>
      <c r="E1257" s="28"/>
      <c r="F1257" s="58"/>
      <c r="G1257" s="59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126"/>
      <c r="T1257" s="58"/>
      <c r="U1257" s="126"/>
      <c r="V1257" s="58"/>
      <c r="W1257" s="58"/>
      <c r="X1257" s="58"/>
      <c r="Y1257" s="58"/>
      <c r="Z1257" s="58"/>
      <c r="AA1257" s="58"/>
      <c r="AB1257" s="58"/>
      <c r="AC1257" s="58"/>
      <c r="AD1257" s="58"/>
    </row>
    <row r="1258" spans="2:30" ht="18.75" hidden="1">
      <c r="B1258" s="28"/>
      <c r="C1258" s="58"/>
      <c r="D1258" s="59"/>
      <c r="E1258" s="28"/>
      <c r="F1258" s="58"/>
      <c r="G1258" s="59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126"/>
      <c r="T1258" s="58"/>
      <c r="U1258" s="126"/>
      <c r="V1258" s="58"/>
      <c r="W1258" s="58"/>
      <c r="X1258" s="58"/>
      <c r="Y1258" s="58"/>
      <c r="Z1258" s="58"/>
      <c r="AA1258" s="58"/>
      <c r="AB1258" s="58"/>
      <c r="AC1258" s="58"/>
      <c r="AD1258" s="58"/>
    </row>
    <row r="1259" spans="2:30" ht="18.75" hidden="1">
      <c r="B1259" s="28"/>
      <c r="C1259" s="58"/>
      <c r="D1259" s="59"/>
      <c r="E1259" s="28"/>
      <c r="F1259" s="58"/>
      <c r="G1259" s="59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126"/>
      <c r="T1259" s="58"/>
      <c r="U1259" s="126"/>
      <c r="V1259" s="58"/>
      <c r="W1259" s="58"/>
      <c r="X1259" s="58"/>
      <c r="Y1259" s="58"/>
      <c r="Z1259" s="58"/>
      <c r="AA1259" s="58"/>
      <c r="AB1259" s="58"/>
      <c r="AC1259" s="58"/>
      <c r="AD1259" s="58"/>
    </row>
    <row r="1260" spans="2:30" ht="18.75" hidden="1">
      <c r="B1260" s="28"/>
      <c r="C1260" s="58"/>
      <c r="D1260" s="59"/>
      <c r="E1260" s="28"/>
      <c r="F1260" s="58"/>
      <c r="G1260" s="59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126"/>
      <c r="T1260" s="58"/>
      <c r="U1260" s="126"/>
      <c r="V1260" s="58"/>
      <c r="W1260" s="58"/>
      <c r="X1260" s="58"/>
      <c r="Y1260" s="58"/>
      <c r="Z1260" s="58"/>
      <c r="AA1260" s="58"/>
      <c r="AB1260" s="58"/>
      <c r="AC1260" s="58"/>
      <c r="AD1260" s="58"/>
    </row>
    <row r="1261" spans="2:30" ht="18.75" hidden="1">
      <c r="B1261" s="28"/>
      <c r="C1261" s="58"/>
      <c r="D1261" s="59"/>
      <c r="E1261" s="28"/>
      <c r="F1261" s="58"/>
      <c r="G1261" s="59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126"/>
      <c r="T1261" s="58"/>
      <c r="U1261" s="126"/>
      <c r="V1261" s="58"/>
      <c r="W1261" s="58"/>
      <c r="X1261" s="58"/>
      <c r="Y1261" s="58"/>
      <c r="Z1261" s="58"/>
      <c r="AA1261" s="58"/>
      <c r="AB1261" s="58"/>
      <c r="AC1261" s="58"/>
      <c r="AD1261" s="58"/>
    </row>
    <row r="1262" spans="2:30" ht="18.75" hidden="1">
      <c r="B1262" s="28"/>
      <c r="C1262" s="58"/>
      <c r="D1262" s="59"/>
      <c r="E1262" s="28"/>
      <c r="F1262" s="58"/>
      <c r="G1262" s="59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126"/>
      <c r="T1262" s="58"/>
      <c r="U1262" s="126"/>
      <c r="V1262" s="58"/>
      <c r="W1262" s="58"/>
      <c r="X1262" s="58"/>
      <c r="Y1262" s="58"/>
      <c r="Z1262" s="58"/>
      <c r="AA1262" s="58"/>
      <c r="AB1262" s="58"/>
      <c r="AC1262" s="58"/>
      <c r="AD1262" s="58"/>
    </row>
    <row r="1263" spans="2:30" ht="18.75" hidden="1">
      <c r="B1263" s="28"/>
      <c r="C1263" s="58"/>
      <c r="D1263" s="59"/>
      <c r="E1263" s="28"/>
      <c r="F1263" s="58"/>
      <c r="G1263" s="59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126"/>
      <c r="T1263" s="58"/>
      <c r="U1263" s="126"/>
      <c r="V1263" s="58"/>
      <c r="W1263" s="58"/>
      <c r="X1263" s="58"/>
      <c r="Y1263" s="58"/>
      <c r="Z1263" s="58"/>
      <c r="AA1263" s="58"/>
      <c r="AB1263" s="58"/>
      <c r="AC1263" s="58"/>
      <c r="AD1263" s="58"/>
    </row>
    <row r="1264" spans="2:30" ht="18.75" hidden="1">
      <c r="B1264" s="28"/>
      <c r="C1264" s="58"/>
      <c r="D1264" s="59"/>
      <c r="E1264" s="28"/>
      <c r="F1264" s="58"/>
      <c r="G1264" s="59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126"/>
      <c r="T1264" s="58"/>
      <c r="U1264" s="126"/>
      <c r="V1264" s="58"/>
      <c r="W1264" s="58"/>
      <c r="X1264" s="58"/>
      <c r="Y1264" s="58"/>
      <c r="Z1264" s="58"/>
      <c r="AA1264" s="58"/>
      <c r="AB1264" s="58"/>
      <c r="AC1264" s="58"/>
      <c r="AD1264" s="58"/>
    </row>
    <row r="1265" spans="2:30" ht="18.75" hidden="1">
      <c r="B1265" s="28"/>
      <c r="C1265" s="58"/>
      <c r="D1265" s="59"/>
      <c r="E1265" s="28"/>
      <c r="F1265" s="58"/>
      <c r="G1265" s="59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126"/>
      <c r="T1265" s="58"/>
      <c r="U1265" s="126"/>
      <c r="V1265" s="58"/>
      <c r="W1265" s="58"/>
      <c r="X1265" s="58"/>
      <c r="Y1265" s="58"/>
      <c r="Z1265" s="58"/>
      <c r="AA1265" s="58"/>
      <c r="AB1265" s="58"/>
      <c r="AC1265" s="58"/>
      <c r="AD1265" s="58"/>
    </row>
    <row r="1266" spans="2:30" ht="18.75" hidden="1">
      <c r="B1266" s="28"/>
      <c r="C1266" s="58"/>
      <c r="D1266" s="59"/>
      <c r="E1266" s="28"/>
      <c r="F1266" s="58"/>
      <c r="G1266" s="59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126"/>
      <c r="T1266" s="58"/>
      <c r="U1266" s="126"/>
      <c r="V1266" s="58"/>
      <c r="W1266" s="58"/>
      <c r="X1266" s="58"/>
      <c r="Y1266" s="58"/>
      <c r="Z1266" s="58"/>
      <c r="AA1266" s="58"/>
      <c r="AB1266" s="58"/>
      <c r="AC1266" s="58"/>
      <c r="AD1266" s="58"/>
    </row>
    <row r="1267" spans="2:30" ht="18.75" hidden="1">
      <c r="B1267" s="28"/>
      <c r="C1267" s="58"/>
      <c r="D1267" s="59"/>
      <c r="E1267" s="28"/>
      <c r="F1267" s="58"/>
      <c r="G1267" s="59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126"/>
      <c r="T1267" s="58"/>
      <c r="U1267" s="126"/>
      <c r="V1267" s="58"/>
      <c r="W1267" s="58"/>
      <c r="X1267" s="58"/>
      <c r="Y1267" s="58"/>
      <c r="Z1267" s="58"/>
      <c r="AA1267" s="58"/>
      <c r="AB1267" s="58"/>
      <c r="AC1267" s="58"/>
      <c r="AD1267" s="58"/>
    </row>
    <row r="1268" spans="2:30" ht="18.75" hidden="1">
      <c r="B1268" s="28"/>
      <c r="C1268" s="58"/>
      <c r="D1268" s="59"/>
      <c r="E1268" s="28"/>
      <c r="F1268" s="58"/>
      <c r="G1268" s="59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126"/>
      <c r="T1268" s="58"/>
      <c r="U1268" s="126"/>
      <c r="V1268" s="58"/>
      <c r="W1268" s="58"/>
      <c r="X1268" s="58"/>
      <c r="Y1268" s="58"/>
      <c r="Z1268" s="58"/>
      <c r="AA1268" s="58"/>
      <c r="AB1268" s="58"/>
      <c r="AC1268" s="58"/>
      <c r="AD1268" s="58"/>
    </row>
    <row r="1269" spans="2:30" ht="18.75" hidden="1">
      <c r="B1269" s="28"/>
      <c r="C1269" s="58"/>
      <c r="D1269" s="59"/>
      <c r="E1269" s="28"/>
      <c r="F1269" s="58"/>
      <c r="G1269" s="59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126"/>
      <c r="T1269" s="58"/>
      <c r="U1269" s="126"/>
      <c r="V1269" s="58"/>
      <c r="W1269" s="58"/>
      <c r="X1269" s="58"/>
      <c r="Y1269" s="58"/>
      <c r="Z1269" s="58"/>
      <c r="AA1269" s="58"/>
      <c r="AB1269" s="58"/>
      <c r="AC1269" s="58"/>
      <c r="AD1269" s="58"/>
    </row>
    <row r="1270" spans="2:30" ht="18.75" hidden="1">
      <c r="B1270" s="28"/>
      <c r="C1270" s="58"/>
      <c r="D1270" s="59"/>
      <c r="E1270" s="28"/>
      <c r="F1270" s="58"/>
      <c r="G1270" s="59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126"/>
      <c r="T1270" s="58"/>
      <c r="U1270" s="126"/>
      <c r="V1270" s="58"/>
      <c r="W1270" s="58"/>
      <c r="X1270" s="58"/>
      <c r="Y1270" s="58"/>
      <c r="Z1270" s="58"/>
      <c r="AA1270" s="58"/>
      <c r="AB1270" s="58"/>
      <c r="AC1270" s="58"/>
      <c r="AD1270" s="58"/>
    </row>
    <row r="1271" spans="2:30" ht="18.75" hidden="1">
      <c r="B1271" s="28"/>
      <c r="C1271" s="58"/>
      <c r="D1271" s="59"/>
      <c r="E1271" s="28"/>
      <c r="F1271" s="58"/>
      <c r="G1271" s="59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126"/>
      <c r="T1271" s="58"/>
      <c r="U1271" s="126"/>
      <c r="V1271" s="58"/>
      <c r="W1271" s="58"/>
      <c r="X1271" s="58"/>
      <c r="Y1271" s="58"/>
      <c r="Z1271" s="58"/>
      <c r="AA1271" s="58"/>
      <c r="AB1271" s="58"/>
      <c r="AC1271" s="58"/>
      <c r="AD1271" s="58"/>
    </row>
    <row r="1272" spans="2:30" ht="18.75" hidden="1">
      <c r="B1272" s="28"/>
      <c r="C1272" s="58"/>
      <c r="D1272" s="59"/>
      <c r="E1272" s="28"/>
      <c r="F1272" s="58"/>
      <c r="G1272" s="59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126"/>
      <c r="T1272" s="58"/>
      <c r="U1272" s="126"/>
      <c r="V1272" s="58"/>
      <c r="W1272" s="58"/>
      <c r="X1272" s="58"/>
      <c r="Y1272" s="58"/>
      <c r="Z1272" s="58"/>
      <c r="AA1272" s="58"/>
      <c r="AB1272" s="58"/>
      <c r="AC1272" s="58"/>
      <c r="AD1272" s="58"/>
    </row>
    <row r="1273" spans="2:30" ht="18.75" hidden="1">
      <c r="B1273" s="28"/>
      <c r="C1273" s="58"/>
      <c r="D1273" s="59"/>
      <c r="E1273" s="28"/>
      <c r="F1273" s="58"/>
      <c r="G1273" s="59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126"/>
      <c r="T1273" s="58"/>
      <c r="U1273" s="126"/>
      <c r="V1273" s="58"/>
      <c r="W1273" s="58"/>
      <c r="X1273" s="58"/>
      <c r="Y1273" s="58"/>
      <c r="Z1273" s="58"/>
      <c r="AA1273" s="58"/>
      <c r="AB1273" s="58"/>
      <c r="AC1273" s="58"/>
      <c r="AD1273" s="58"/>
    </row>
    <row r="1274" spans="2:30" ht="18.75" hidden="1">
      <c r="B1274" s="28"/>
      <c r="C1274" s="58"/>
      <c r="D1274" s="59"/>
      <c r="E1274" s="28"/>
      <c r="F1274" s="58"/>
      <c r="G1274" s="59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126"/>
      <c r="T1274" s="58"/>
      <c r="U1274" s="126"/>
      <c r="V1274" s="58"/>
      <c r="W1274" s="58"/>
      <c r="X1274" s="58"/>
      <c r="Y1274" s="58"/>
      <c r="Z1274" s="58"/>
      <c r="AA1274" s="58"/>
      <c r="AB1274" s="58"/>
      <c r="AC1274" s="58"/>
      <c r="AD1274" s="58"/>
    </row>
    <row r="1275" spans="2:30" ht="18.75" hidden="1">
      <c r="B1275" s="28"/>
      <c r="C1275" s="58"/>
      <c r="D1275" s="59"/>
      <c r="E1275" s="28"/>
      <c r="F1275" s="58"/>
      <c r="G1275" s="59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126"/>
      <c r="T1275" s="58"/>
      <c r="U1275" s="126"/>
      <c r="V1275" s="58"/>
      <c r="W1275" s="58"/>
      <c r="X1275" s="58"/>
      <c r="Y1275" s="58"/>
      <c r="Z1275" s="58"/>
      <c r="AA1275" s="58"/>
      <c r="AB1275" s="58"/>
      <c r="AC1275" s="58"/>
      <c r="AD1275" s="58"/>
    </row>
    <row r="1276" spans="2:30" ht="18.75" hidden="1">
      <c r="B1276" s="28"/>
      <c r="C1276" s="58"/>
      <c r="D1276" s="59"/>
      <c r="E1276" s="28"/>
      <c r="F1276" s="58"/>
      <c r="G1276" s="59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126"/>
      <c r="T1276" s="58"/>
      <c r="U1276" s="126"/>
      <c r="V1276" s="58"/>
      <c r="W1276" s="58"/>
      <c r="X1276" s="58"/>
      <c r="Y1276" s="58"/>
      <c r="Z1276" s="58"/>
      <c r="AA1276" s="58"/>
      <c r="AB1276" s="58"/>
      <c r="AC1276" s="58"/>
      <c r="AD1276" s="58"/>
    </row>
    <row r="1277" spans="2:30" ht="18.75" hidden="1">
      <c r="B1277" s="28"/>
      <c r="C1277" s="58"/>
      <c r="D1277" s="59"/>
      <c r="E1277" s="28"/>
      <c r="F1277" s="58"/>
      <c r="G1277" s="59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126"/>
      <c r="T1277" s="58"/>
      <c r="U1277" s="126"/>
      <c r="V1277" s="58"/>
      <c r="W1277" s="58"/>
      <c r="X1277" s="58"/>
      <c r="Y1277" s="58"/>
      <c r="Z1277" s="58"/>
      <c r="AA1277" s="58"/>
      <c r="AB1277" s="58"/>
      <c r="AC1277" s="58"/>
      <c r="AD1277" s="58"/>
    </row>
    <row r="1278" spans="2:30" ht="18.75" hidden="1">
      <c r="B1278" s="28"/>
      <c r="C1278" s="58"/>
      <c r="D1278" s="59"/>
      <c r="E1278" s="28"/>
      <c r="F1278" s="58"/>
      <c r="G1278" s="59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126"/>
      <c r="T1278" s="58"/>
      <c r="U1278" s="126"/>
      <c r="V1278" s="58"/>
      <c r="W1278" s="58"/>
      <c r="X1278" s="58"/>
      <c r="Y1278" s="58"/>
      <c r="Z1278" s="58"/>
      <c r="AA1278" s="58"/>
      <c r="AB1278" s="58"/>
      <c r="AC1278" s="58"/>
      <c r="AD1278" s="58"/>
    </row>
    <row r="1279" spans="2:30" ht="18.75" hidden="1">
      <c r="B1279" s="28"/>
      <c r="C1279" s="58"/>
      <c r="D1279" s="59"/>
      <c r="E1279" s="28"/>
      <c r="F1279" s="58"/>
      <c r="G1279" s="59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126"/>
      <c r="T1279" s="58"/>
      <c r="U1279" s="126"/>
      <c r="V1279" s="58"/>
      <c r="W1279" s="58"/>
      <c r="X1279" s="58"/>
      <c r="Y1279" s="58"/>
      <c r="Z1279" s="58"/>
      <c r="AA1279" s="58"/>
      <c r="AB1279" s="58"/>
      <c r="AC1279" s="58"/>
      <c r="AD1279" s="58"/>
    </row>
    <row r="1280" spans="2:30" ht="18.75" hidden="1">
      <c r="B1280" s="28"/>
      <c r="C1280" s="58"/>
      <c r="D1280" s="59"/>
      <c r="E1280" s="28"/>
      <c r="F1280" s="58"/>
      <c r="G1280" s="59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126"/>
      <c r="T1280" s="58"/>
      <c r="U1280" s="126"/>
      <c r="V1280" s="58"/>
      <c r="W1280" s="58"/>
      <c r="X1280" s="58"/>
      <c r="Y1280" s="58"/>
      <c r="Z1280" s="58"/>
      <c r="AA1280" s="58"/>
      <c r="AB1280" s="58"/>
      <c r="AC1280" s="58"/>
      <c r="AD1280" s="58"/>
    </row>
    <row r="1281" spans="2:30" ht="18.75" hidden="1">
      <c r="B1281" s="28"/>
      <c r="C1281" s="58"/>
      <c r="D1281" s="59"/>
      <c r="E1281" s="28"/>
      <c r="F1281" s="58"/>
      <c r="G1281" s="59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126"/>
      <c r="T1281" s="58"/>
      <c r="U1281" s="126"/>
      <c r="V1281" s="58"/>
      <c r="W1281" s="58"/>
      <c r="X1281" s="58"/>
      <c r="Y1281" s="58"/>
      <c r="Z1281" s="58"/>
      <c r="AA1281" s="58"/>
      <c r="AB1281" s="58"/>
      <c r="AC1281" s="58"/>
      <c r="AD1281" s="58"/>
    </row>
    <row r="1282" spans="2:30" ht="18.75" hidden="1">
      <c r="B1282" s="28"/>
      <c r="C1282" s="58"/>
      <c r="D1282" s="59"/>
      <c r="E1282" s="28"/>
      <c r="F1282" s="58"/>
      <c r="G1282" s="59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126"/>
      <c r="T1282" s="58"/>
      <c r="U1282" s="126"/>
      <c r="V1282" s="58"/>
      <c r="W1282" s="58"/>
      <c r="X1282" s="58"/>
      <c r="Y1282" s="58"/>
      <c r="Z1282" s="58"/>
      <c r="AA1282" s="58"/>
      <c r="AB1282" s="58"/>
      <c r="AC1282" s="58"/>
      <c r="AD1282" s="58"/>
    </row>
    <row r="1283" spans="2:30" ht="18.75" hidden="1">
      <c r="B1283" s="28"/>
      <c r="C1283" s="58"/>
      <c r="D1283" s="59"/>
      <c r="E1283" s="28"/>
      <c r="F1283" s="58"/>
      <c r="G1283" s="59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126"/>
      <c r="T1283" s="58"/>
      <c r="U1283" s="126"/>
      <c r="V1283" s="58"/>
      <c r="W1283" s="58"/>
      <c r="X1283" s="58"/>
      <c r="Y1283" s="58"/>
      <c r="Z1283" s="58"/>
      <c r="AA1283" s="58"/>
      <c r="AB1283" s="58"/>
      <c r="AC1283" s="58"/>
      <c r="AD1283" s="58"/>
    </row>
    <row r="1284" spans="2:30" ht="18.75" hidden="1">
      <c r="B1284" s="28"/>
      <c r="C1284" s="58"/>
      <c r="D1284" s="59"/>
      <c r="E1284" s="28"/>
      <c r="F1284" s="58"/>
      <c r="G1284" s="59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126"/>
      <c r="T1284" s="58"/>
      <c r="U1284" s="126"/>
      <c r="V1284" s="58"/>
      <c r="W1284" s="58"/>
      <c r="X1284" s="58"/>
      <c r="Y1284" s="58"/>
      <c r="Z1284" s="58"/>
      <c r="AA1284" s="58"/>
      <c r="AB1284" s="58"/>
      <c r="AC1284" s="58"/>
      <c r="AD1284" s="58"/>
    </row>
    <row r="1285" spans="2:30" ht="18.75" hidden="1">
      <c r="B1285" s="28"/>
      <c r="C1285" s="58"/>
      <c r="D1285" s="59"/>
      <c r="E1285" s="28"/>
      <c r="F1285" s="58"/>
      <c r="G1285" s="59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126"/>
      <c r="T1285" s="58"/>
      <c r="U1285" s="126"/>
      <c r="V1285" s="58"/>
      <c r="W1285" s="58"/>
      <c r="X1285" s="58"/>
      <c r="Y1285" s="58"/>
      <c r="Z1285" s="58"/>
      <c r="AA1285" s="58"/>
      <c r="AB1285" s="58"/>
      <c r="AC1285" s="58"/>
      <c r="AD1285" s="58"/>
    </row>
    <row r="1286" spans="2:30" ht="18.75" hidden="1">
      <c r="B1286" s="28"/>
      <c r="C1286" s="58"/>
      <c r="D1286" s="59"/>
      <c r="E1286" s="28"/>
      <c r="F1286" s="58"/>
      <c r="G1286" s="59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126"/>
      <c r="T1286" s="58"/>
      <c r="U1286" s="126"/>
      <c r="V1286" s="58"/>
      <c r="W1286" s="58"/>
      <c r="X1286" s="58"/>
      <c r="Y1286" s="58"/>
      <c r="Z1286" s="58"/>
      <c r="AA1286" s="58"/>
      <c r="AB1286" s="58"/>
      <c r="AC1286" s="58"/>
      <c r="AD1286" s="58"/>
    </row>
    <row r="1287" spans="2:30" ht="18.75" hidden="1">
      <c r="B1287" s="28"/>
      <c r="C1287" s="58"/>
      <c r="D1287" s="59"/>
      <c r="E1287" s="28"/>
      <c r="F1287" s="58"/>
      <c r="G1287" s="59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126"/>
      <c r="T1287" s="58"/>
      <c r="U1287" s="126"/>
      <c r="V1287" s="58"/>
      <c r="W1287" s="58"/>
      <c r="X1287" s="58"/>
      <c r="Y1287" s="58"/>
      <c r="Z1287" s="58"/>
      <c r="AA1287" s="58"/>
      <c r="AB1287" s="58"/>
      <c r="AC1287" s="58"/>
      <c r="AD1287" s="58"/>
    </row>
    <row r="1288" spans="2:30" ht="18.75" hidden="1">
      <c r="B1288" s="28"/>
      <c r="C1288" s="58"/>
      <c r="D1288" s="59"/>
      <c r="E1288" s="28"/>
      <c r="F1288" s="58"/>
      <c r="G1288" s="59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126"/>
      <c r="T1288" s="58"/>
      <c r="U1288" s="126"/>
      <c r="V1288" s="58"/>
      <c r="W1288" s="58"/>
      <c r="X1288" s="58"/>
      <c r="Y1288" s="58"/>
      <c r="Z1288" s="58"/>
      <c r="AA1288" s="58"/>
      <c r="AB1288" s="58"/>
      <c r="AC1288" s="58"/>
      <c r="AD1288" s="58"/>
    </row>
    <row r="1289" spans="2:30" ht="18.75" hidden="1">
      <c r="B1289" s="28"/>
      <c r="C1289" s="58"/>
      <c r="D1289" s="59"/>
      <c r="E1289" s="28"/>
      <c r="F1289" s="58"/>
      <c r="G1289" s="59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126"/>
      <c r="T1289" s="58"/>
      <c r="U1289" s="126"/>
      <c r="V1289" s="58"/>
      <c r="W1289" s="58"/>
      <c r="X1289" s="58"/>
      <c r="Y1289" s="58"/>
      <c r="Z1289" s="58"/>
      <c r="AA1289" s="58"/>
      <c r="AB1289" s="58"/>
      <c r="AC1289" s="58"/>
      <c r="AD1289" s="58"/>
    </row>
    <row r="1290" spans="2:30" ht="18.75" hidden="1">
      <c r="B1290" s="28"/>
      <c r="C1290" s="58"/>
      <c r="D1290" s="59"/>
      <c r="E1290" s="28"/>
      <c r="F1290" s="58"/>
      <c r="G1290" s="59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126"/>
      <c r="T1290" s="58"/>
      <c r="U1290" s="126"/>
      <c r="V1290" s="58"/>
      <c r="W1290" s="58"/>
      <c r="X1290" s="58"/>
      <c r="Y1290" s="58"/>
      <c r="Z1290" s="58"/>
      <c r="AA1290" s="58"/>
      <c r="AB1290" s="58"/>
      <c r="AC1290" s="58"/>
      <c r="AD1290" s="58"/>
    </row>
    <row r="1291" spans="2:30" ht="18.75" hidden="1">
      <c r="B1291" s="28"/>
      <c r="C1291" s="58"/>
      <c r="D1291" s="59"/>
      <c r="E1291" s="28"/>
      <c r="F1291" s="58"/>
      <c r="G1291" s="59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126"/>
      <c r="T1291" s="58"/>
      <c r="U1291" s="126"/>
      <c r="V1291" s="58"/>
      <c r="W1291" s="58"/>
      <c r="X1291" s="58"/>
      <c r="Y1291" s="58"/>
      <c r="Z1291" s="58"/>
      <c r="AA1291" s="58"/>
      <c r="AB1291" s="58"/>
      <c r="AC1291" s="58"/>
      <c r="AD1291" s="58"/>
    </row>
    <row r="1292" spans="2:30" ht="18.75" hidden="1">
      <c r="B1292" s="28"/>
      <c r="C1292" s="58"/>
      <c r="D1292" s="59"/>
      <c r="E1292" s="28"/>
      <c r="F1292" s="58"/>
      <c r="G1292" s="59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126"/>
      <c r="T1292" s="58"/>
      <c r="U1292" s="126"/>
      <c r="V1292" s="58"/>
      <c r="W1292" s="58"/>
      <c r="X1292" s="58"/>
      <c r="Y1292" s="58"/>
      <c r="Z1292" s="58"/>
      <c r="AA1292" s="58"/>
      <c r="AB1292" s="58"/>
      <c r="AC1292" s="58"/>
      <c r="AD1292" s="58"/>
    </row>
    <row r="1293" spans="2:30" ht="18.75" hidden="1">
      <c r="B1293" s="28"/>
      <c r="C1293" s="58"/>
      <c r="D1293" s="59"/>
      <c r="E1293" s="28"/>
      <c r="F1293" s="58"/>
      <c r="G1293" s="59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126"/>
      <c r="T1293" s="58"/>
      <c r="U1293" s="126"/>
      <c r="V1293" s="58"/>
      <c r="W1293" s="58"/>
      <c r="X1293" s="58"/>
      <c r="Y1293" s="58"/>
      <c r="Z1293" s="58"/>
      <c r="AA1293" s="58"/>
      <c r="AB1293" s="58"/>
      <c r="AC1293" s="58"/>
      <c r="AD1293" s="58"/>
    </row>
    <row r="1294" spans="2:30" ht="18.75" hidden="1">
      <c r="B1294" s="28"/>
      <c r="C1294" s="58"/>
      <c r="D1294" s="59"/>
      <c r="E1294" s="28"/>
      <c r="F1294" s="58"/>
      <c r="G1294" s="59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126"/>
      <c r="T1294" s="58"/>
      <c r="U1294" s="126"/>
      <c r="V1294" s="58"/>
      <c r="W1294" s="58"/>
      <c r="X1294" s="58"/>
      <c r="Y1294" s="58"/>
      <c r="Z1294" s="58"/>
      <c r="AA1294" s="58"/>
      <c r="AB1294" s="58"/>
      <c r="AC1294" s="58"/>
      <c r="AD1294" s="58"/>
    </row>
    <row r="1295" spans="2:30" ht="18.75" hidden="1">
      <c r="B1295" s="28"/>
      <c r="C1295" s="58"/>
      <c r="D1295" s="59"/>
      <c r="E1295" s="28"/>
      <c r="F1295" s="58"/>
      <c r="G1295" s="59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126"/>
      <c r="T1295" s="58"/>
      <c r="U1295" s="126"/>
      <c r="V1295" s="58"/>
      <c r="W1295" s="58"/>
      <c r="X1295" s="58"/>
      <c r="Y1295" s="58"/>
      <c r="Z1295" s="58"/>
      <c r="AA1295" s="58"/>
      <c r="AB1295" s="58"/>
      <c r="AC1295" s="58"/>
      <c r="AD1295" s="58"/>
    </row>
    <row r="1296" spans="2:30" ht="18.75" hidden="1">
      <c r="B1296" s="28"/>
      <c r="C1296" s="58"/>
      <c r="D1296" s="59"/>
      <c r="E1296" s="28"/>
      <c r="F1296" s="58"/>
      <c r="G1296" s="59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126"/>
      <c r="T1296" s="58"/>
      <c r="U1296" s="126"/>
      <c r="V1296" s="58"/>
      <c r="W1296" s="58"/>
      <c r="X1296" s="58"/>
      <c r="Y1296" s="58"/>
      <c r="Z1296" s="58"/>
      <c r="AA1296" s="58"/>
      <c r="AB1296" s="58"/>
      <c r="AC1296" s="58"/>
      <c r="AD1296" s="58"/>
    </row>
    <row r="1297" spans="2:30" ht="18.75" hidden="1">
      <c r="B1297" s="28"/>
      <c r="C1297" s="58"/>
      <c r="D1297" s="59"/>
      <c r="E1297" s="28"/>
      <c r="F1297" s="58"/>
      <c r="G1297" s="59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126"/>
      <c r="T1297" s="58"/>
      <c r="U1297" s="126"/>
      <c r="V1297" s="58"/>
      <c r="W1297" s="58"/>
      <c r="X1297" s="58"/>
      <c r="Y1297" s="58"/>
      <c r="Z1297" s="58"/>
      <c r="AA1297" s="58"/>
      <c r="AB1297" s="58"/>
      <c r="AC1297" s="58"/>
      <c r="AD1297" s="58"/>
    </row>
    <row r="1298" spans="2:30" ht="18.75" hidden="1">
      <c r="B1298" s="28"/>
      <c r="C1298" s="58"/>
      <c r="D1298" s="59"/>
      <c r="E1298" s="28"/>
      <c r="F1298" s="58"/>
      <c r="G1298" s="59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126"/>
      <c r="T1298" s="58"/>
      <c r="U1298" s="126"/>
      <c r="V1298" s="58"/>
      <c r="W1298" s="58"/>
      <c r="X1298" s="58"/>
      <c r="Y1298" s="58"/>
      <c r="Z1298" s="58"/>
      <c r="AA1298" s="58"/>
      <c r="AB1298" s="58"/>
      <c r="AC1298" s="58"/>
      <c r="AD1298" s="58"/>
    </row>
    <row r="1299" spans="2:30" ht="18.75" hidden="1">
      <c r="B1299" s="28"/>
      <c r="C1299" s="58"/>
      <c r="D1299" s="59"/>
      <c r="E1299" s="28"/>
      <c r="F1299" s="58"/>
      <c r="G1299" s="59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126"/>
      <c r="T1299" s="58"/>
      <c r="U1299" s="126"/>
      <c r="V1299" s="58"/>
      <c r="W1299" s="58"/>
      <c r="X1299" s="58"/>
      <c r="Y1299" s="58"/>
      <c r="Z1299" s="58"/>
      <c r="AA1299" s="58"/>
      <c r="AB1299" s="58"/>
      <c r="AC1299" s="58"/>
      <c r="AD1299" s="58"/>
    </row>
    <row r="1300" spans="2:30" ht="18.75" hidden="1">
      <c r="B1300" s="28"/>
      <c r="C1300" s="58"/>
      <c r="D1300" s="59"/>
      <c r="E1300" s="28"/>
      <c r="F1300" s="58"/>
      <c r="G1300" s="59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126"/>
      <c r="T1300" s="58"/>
      <c r="U1300" s="126"/>
      <c r="V1300" s="58"/>
      <c r="W1300" s="58"/>
      <c r="X1300" s="58"/>
      <c r="Y1300" s="58"/>
      <c r="Z1300" s="58"/>
      <c r="AA1300" s="58"/>
      <c r="AB1300" s="58"/>
      <c r="AC1300" s="58"/>
      <c r="AD1300" s="58"/>
    </row>
    <row r="1301" spans="2:30" ht="18.75" hidden="1">
      <c r="B1301" s="28"/>
      <c r="C1301" s="58"/>
      <c r="D1301" s="59"/>
      <c r="E1301" s="28"/>
      <c r="F1301" s="58"/>
      <c r="G1301" s="59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126"/>
      <c r="T1301" s="58"/>
      <c r="U1301" s="126"/>
      <c r="V1301" s="58"/>
      <c r="W1301" s="58"/>
      <c r="X1301" s="58"/>
      <c r="Y1301" s="58"/>
      <c r="Z1301" s="58"/>
      <c r="AA1301" s="58"/>
      <c r="AB1301" s="58"/>
      <c r="AC1301" s="58"/>
      <c r="AD1301" s="58"/>
    </row>
    <row r="1302" spans="2:30" ht="18.75" hidden="1">
      <c r="B1302" s="28"/>
      <c r="C1302" s="58"/>
      <c r="D1302" s="59"/>
      <c r="E1302" s="28"/>
      <c r="F1302" s="58"/>
      <c r="G1302" s="59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126"/>
      <c r="T1302" s="58"/>
      <c r="U1302" s="126"/>
      <c r="V1302" s="58"/>
      <c r="W1302" s="58"/>
      <c r="X1302" s="58"/>
      <c r="Y1302" s="58"/>
      <c r="Z1302" s="58"/>
      <c r="AA1302" s="58"/>
      <c r="AB1302" s="58"/>
      <c r="AC1302" s="58"/>
      <c r="AD1302" s="58"/>
    </row>
    <row r="1303" spans="2:30" ht="18.75" hidden="1">
      <c r="B1303" s="28"/>
      <c r="C1303" s="58"/>
      <c r="D1303" s="59"/>
      <c r="E1303" s="28"/>
      <c r="F1303" s="58"/>
      <c r="G1303" s="59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126"/>
      <c r="T1303" s="58"/>
      <c r="U1303" s="126"/>
      <c r="V1303" s="58"/>
      <c r="W1303" s="58"/>
      <c r="X1303" s="58"/>
      <c r="Y1303" s="58"/>
      <c r="Z1303" s="58"/>
      <c r="AA1303" s="58"/>
      <c r="AB1303" s="58"/>
      <c r="AC1303" s="58"/>
      <c r="AD1303" s="58"/>
    </row>
    <row r="1304" spans="2:30" ht="18.75" hidden="1">
      <c r="B1304" s="28"/>
      <c r="C1304" s="58"/>
      <c r="D1304" s="59"/>
      <c r="E1304" s="28"/>
      <c r="F1304" s="58"/>
      <c r="G1304" s="59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126"/>
      <c r="T1304" s="58"/>
      <c r="U1304" s="126"/>
      <c r="V1304" s="58"/>
      <c r="W1304" s="58"/>
      <c r="X1304" s="58"/>
      <c r="Y1304" s="58"/>
      <c r="Z1304" s="58"/>
      <c r="AA1304" s="58"/>
      <c r="AB1304" s="58"/>
      <c r="AC1304" s="58"/>
      <c r="AD1304" s="58"/>
    </row>
    <row r="1305" spans="2:30" ht="18.75" hidden="1">
      <c r="B1305" s="28"/>
      <c r="C1305" s="58"/>
      <c r="D1305" s="59"/>
      <c r="E1305" s="28"/>
      <c r="F1305" s="58"/>
      <c r="G1305" s="59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126"/>
      <c r="T1305" s="58"/>
      <c r="U1305" s="126"/>
      <c r="V1305" s="58"/>
      <c r="W1305" s="58"/>
      <c r="X1305" s="58"/>
      <c r="Y1305" s="58"/>
      <c r="Z1305" s="58"/>
      <c r="AA1305" s="58"/>
      <c r="AB1305" s="58"/>
      <c r="AC1305" s="58"/>
      <c r="AD1305" s="58"/>
    </row>
    <row r="1306" spans="2:30" ht="18.75" hidden="1">
      <c r="B1306" s="28"/>
      <c r="C1306" s="58"/>
      <c r="D1306" s="59"/>
      <c r="E1306" s="28"/>
      <c r="F1306" s="58"/>
      <c r="G1306" s="59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126"/>
      <c r="T1306" s="58"/>
      <c r="U1306" s="126"/>
      <c r="V1306" s="58"/>
      <c r="W1306" s="58"/>
      <c r="X1306" s="58"/>
      <c r="Y1306" s="58"/>
      <c r="Z1306" s="58"/>
      <c r="AA1306" s="58"/>
      <c r="AB1306" s="58"/>
      <c r="AC1306" s="58"/>
      <c r="AD1306" s="58"/>
    </row>
    <row r="1307" spans="2:30" ht="18.75" hidden="1">
      <c r="B1307" s="28"/>
      <c r="C1307" s="58"/>
      <c r="D1307" s="59"/>
      <c r="E1307" s="28"/>
      <c r="F1307" s="58"/>
      <c r="G1307" s="59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126"/>
      <c r="T1307" s="58"/>
      <c r="U1307" s="126"/>
      <c r="V1307" s="58"/>
      <c r="W1307" s="58"/>
      <c r="X1307" s="58"/>
      <c r="Y1307" s="58"/>
      <c r="Z1307" s="58"/>
      <c r="AA1307" s="58"/>
      <c r="AB1307" s="58"/>
      <c r="AC1307" s="58"/>
      <c r="AD1307" s="58"/>
    </row>
    <row r="1308" spans="2:30" ht="18.75" hidden="1">
      <c r="B1308" s="28"/>
      <c r="C1308" s="58"/>
      <c r="D1308" s="59"/>
      <c r="E1308" s="28"/>
      <c r="F1308" s="58"/>
      <c r="G1308" s="59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126"/>
      <c r="T1308" s="58"/>
      <c r="U1308" s="126"/>
      <c r="V1308" s="58"/>
      <c r="W1308" s="58"/>
      <c r="X1308" s="58"/>
      <c r="Y1308" s="58"/>
      <c r="Z1308" s="58"/>
      <c r="AA1308" s="58"/>
      <c r="AB1308" s="58"/>
      <c r="AC1308" s="58"/>
      <c r="AD1308" s="58"/>
    </row>
    <row r="1309" spans="2:30" ht="18.75" hidden="1">
      <c r="B1309" s="28"/>
      <c r="C1309" s="58"/>
      <c r="D1309" s="59"/>
      <c r="E1309" s="28"/>
      <c r="F1309" s="58"/>
      <c r="G1309" s="59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126"/>
      <c r="T1309" s="58"/>
      <c r="U1309" s="126"/>
      <c r="V1309" s="58"/>
      <c r="W1309" s="58"/>
      <c r="X1309" s="58"/>
      <c r="Y1309" s="58"/>
      <c r="Z1309" s="58"/>
      <c r="AA1309" s="58"/>
      <c r="AB1309" s="58"/>
      <c r="AC1309" s="58"/>
      <c r="AD1309" s="58"/>
    </row>
    <row r="1310" spans="2:30" ht="18.75" hidden="1">
      <c r="B1310" s="28"/>
      <c r="C1310" s="58"/>
      <c r="D1310" s="59"/>
      <c r="E1310" s="28"/>
      <c r="F1310" s="58"/>
      <c r="G1310" s="59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126"/>
      <c r="T1310" s="58"/>
      <c r="U1310" s="126"/>
      <c r="V1310" s="58"/>
      <c r="W1310" s="58"/>
      <c r="X1310" s="58"/>
      <c r="Y1310" s="58"/>
      <c r="Z1310" s="58"/>
      <c r="AA1310" s="58"/>
      <c r="AB1310" s="58"/>
      <c r="AC1310" s="58"/>
      <c r="AD1310" s="58"/>
    </row>
    <row r="1311" spans="2:30" ht="18.75" hidden="1">
      <c r="B1311" s="28"/>
      <c r="C1311" s="58"/>
      <c r="D1311" s="59"/>
      <c r="E1311" s="28"/>
      <c r="F1311" s="58"/>
      <c r="G1311" s="59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126"/>
      <c r="T1311" s="58"/>
      <c r="U1311" s="126"/>
      <c r="V1311" s="58"/>
      <c r="W1311" s="58"/>
      <c r="X1311" s="58"/>
      <c r="Y1311" s="58"/>
      <c r="Z1311" s="58"/>
      <c r="AA1311" s="58"/>
      <c r="AB1311" s="58"/>
      <c r="AC1311" s="58"/>
      <c r="AD1311" s="58"/>
    </row>
    <row r="1312" spans="2:30" ht="18.75" hidden="1">
      <c r="B1312" s="28"/>
      <c r="C1312" s="58"/>
      <c r="D1312" s="59"/>
      <c r="E1312" s="28"/>
      <c r="F1312" s="58"/>
      <c r="G1312" s="59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126"/>
      <c r="T1312" s="58"/>
      <c r="U1312" s="126"/>
      <c r="V1312" s="58"/>
      <c r="W1312" s="58"/>
      <c r="X1312" s="58"/>
      <c r="Y1312" s="58"/>
      <c r="Z1312" s="58"/>
      <c r="AA1312" s="58"/>
      <c r="AB1312" s="58"/>
      <c r="AC1312" s="58"/>
      <c r="AD1312" s="58"/>
    </row>
    <row r="1313" spans="2:30" ht="18.75" hidden="1">
      <c r="B1313" s="28"/>
      <c r="C1313" s="58"/>
      <c r="D1313" s="59"/>
      <c r="E1313" s="28"/>
      <c r="F1313" s="58"/>
      <c r="G1313" s="59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126"/>
      <c r="T1313" s="58"/>
      <c r="U1313" s="126"/>
      <c r="V1313" s="58"/>
      <c r="W1313" s="58"/>
      <c r="X1313" s="58"/>
      <c r="Y1313" s="58"/>
      <c r="Z1313" s="58"/>
      <c r="AA1313" s="58"/>
      <c r="AB1313" s="58"/>
      <c r="AC1313" s="58"/>
      <c r="AD1313" s="58"/>
    </row>
    <row r="1314" spans="2:30" ht="18.75" hidden="1">
      <c r="B1314" s="28"/>
      <c r="C1314" s="58"/>
      <c r="D1314" s="59"/>
      <c r="E1314" s="28"/>
      <c r="F1314" s="58"/>
      <c r="G1314" s="59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126"/>
      <c r="T1314" s="58"/>
      <c r="U1314" s="126"/>
      <c r="V1314" s="58"/>
      <c r="W1314" s="58"/>
      <c r="X1314" s="58"/>
      <c r="Y1314" s="58"/>
      <c r="Z1314" s="58"/>
      <c r="AA1314" s="58"/>
      <c r="AB1314" s="58"/>
      <c r="AC1314" s="58"/>
      <c r="AD1314" s="58"/>
    </row>
    <row r="1315" spans="2:30" ht="18.75" hidden="1">
      <c r="B1315" s="28"/>
      <c r="C1315" s="58"/>
      <c r="D1315" s="59"/>
      <c r="E1315" s="28"/>
      <c r="F1315" s="58"/>
      <c r="G1315" s="59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126"/>
      <c r="T1315" s="58"/>
      <c r="U1315" s="126"/>
      <c r="V1315" s="58"/>
      <c r="W1315" s="58"/>
      <c r="X1315" s="58"/>
      <c r="Y1315" s="58"/>
      <c r="Z1315" s="58"/>
      <c r="AA1315" s="58"/>
      <c r="AB1315" s="58"/>
      <c r="AC1315" s="58"/>
      <c r="AD1315" s="58"/>
    </row>
    <row r="1316" spans="2:30" ht="18.75" hidden="1">
      <c r="B1316" s="28"/>
      <c r="C1316" s="58"/>
      <c r="D1316" s="59"/>
      <c r="E1316" s="28"/>
      <c r="F1316" s="58"/>
      <c r="G1316" s="59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126"/>
      <c r="T1316" s="58"/>
      <c r="U1316" s="126"/>
      <c r="V1316" s="58"/>
      <c r="W1316" s="58"/>
      <c r="X1316" s="58"/>
      <c r="Y1316" s="58"/>
      <c r="Z1316" s="58"/>
      <c r="AA1316" s="58"/>
      <c r="AB1316" s="58"/>
      <c r="AC1316" s="58"/>
      <c r="AD1316" s="58"/>
    </row>
    <row r="1317" spans="2:30" ht="18.75" hidden="1">
      <c r="B1317" s="28"/>
      <c r="C1317" s="58"/>
      <c r="D1317" s="59"/>
      <c r="E1317" s="28"/>
      <c r="F1317" s="58"/>
      <c r="G1317" s="59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126"/>
      <c r="T1317" s="58"/>
      <c r="U1317" s="126"/>
      <c r="V1317" s="58"/>
      <c r="W1317" s="58"/>
      <c r="X1317" s="58"/>
      <c r="Y1317" s="58"/>
      <c r="Z1317" s="58"/>
      <c r="AA1317" s="58"/>
      <c r="AB1317" s="58"/>
      <c r="AC1317" s="58"/>
      <c r="AD1317" s="58"/>
    </row>
    <row r="1318" spans="2:30" ht="18.75" hidden="1">
      <c r="B1318" s="28"/>
      <c r="C1318" s="58"/>
      <c r="D1318" s="59"/>
      <c r="E1318" s="28"/>
      <c r="F1318" s="58"/>
      <c r="G1318" s="59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126"/>
      <c r="T1318" s="58"/>
      <c r="U1318" s="126"/>
      <c r="V1318" s="58"/>
      <c r="W1318" s="58"/>
      <c r="X1318" s="58"/>
      <c r="Y1318" s="58"/>
      <c r="Z1318" s="58"/>
      <c r="AA1318" s="58"/>
      <c r="AB1318" s="58"/>
      <c r="AC1318" s="58"/>
      <c r="AD1318" s="58"/>
    </row>
    <row r="1319" spans="2:30" ht="18.75" hidden="1">
      <c r="B1319" s="28"/>
      <c r="C1319" s="58"/>
      <c r="D1319" s="59"/>
      <c r="E1319" s="28"/>
      <c r="F1319" s="58"/>
      <c r="G1319" s="59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126"/>
      <c r="T1319" s="58"/>
      <c r="U1319" s="126"/>
      <c r="V1319" s="58"/>
      <c r="W1319" s="58"/>
      <c r="X1319" s="58"/>
      <c r="Y1319" s="58"/>
      <c r="Z1319" s="58"/>
      <c r="AA1319" s="58"/>
      <c r="AB1319" s="58"/>
      <c r="AC1319" s="58"/>
      <c r="AD1319" s="58"/>
    </row>
    <row r="1320" spans="2:30" ht="18.75" hidden="1">
      <c r="B1320" s="28"/>
      <c r="C1320" s="58"/>
      <c r="D1320" s="59"/>
      <c r="E1320" s="28"/>
      <c r="F1320" s="58"/>
      <c r="G1320" s="59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126"/>
      <c r="T1320" s="58"/>
      <c r="U1320" s="126"/>
      <c r="V1320" s="58"/>
      <c r="W1320" s="58"/>
      <c r="X1320" s="58"/>
      <c r="Y1320" s="58"/>
      <c r="Z1320" s="58"/>
      <c r="AA1320" s="58"/>
      <c r="AB1320" s="58"/>
      <c r="AC1320" s="58"/>
      <c r="AD1320" s="58"/>
    </row>
    <row r="1321" spans="2:30" ht="18.75" hidden="1">
      <c r="B1321" s="28"/>
      <c r="C1321" s="58"/>
      <c r="D1321" s="59"/>
      <c r="E1321" s="28"/>
      <c r="F1321" s="58"/>
      <c r="G1321" s="59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126"/>
      <c r="T1321" s="58"/>
      <c r="U1321" s="126"/>
      <c r="V1321" s="58"/>
      <c r="W1321" s="58"/>
      <c r="X1321" s="58"/>
      <c r="Y1321" s="58"/>
      <c r="Z1321" s="58"/>
      <c r="AA1321" s="58"/>
      <c r="AB1321" s="58"/>
      <c r="AC1321" s="58"/>
      <c r="AD1321" s="58"/>
    </row>
    <row r="1322" spans="2:30" ht="18.75" hidden="1">
      <c r="B1322" s="28"/>
      <c r="C1322" s="58"/>
      <c r="D1322" s="59"/>
      <c r="E1322" s="28"/>
      <c r="F1322" s="58"/>
      <c r="G1322" s="59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126"/>
      <c r="T1322" s="58"/>
      <c r="U1322" s="126"/>
      <c r="V1322" s="58"/>
      <c r="W1322" s="58"/>
      <c r="X1322" s="58"/>
      <c r="Y1322" s="58"/>
      <c r="Z1322" s="58"/>
      <c r="AA1322" s="58"/>
      <c r="AB1322" s="58"/>
      <c r="AC1322" s="58"/>
      <c r="AD1322" s="58"/>
    </row>
    <row r="1323" spans="2:30" ht="18.75" hidden="1">
      <c r="B1323" s="28"/>
      <c r="C1323" s="58"/>
      <c r="D1323" s="59"/>
      <c r="E1323" s="28"/>
      <c r="F1323" s="58"/>
      <c r="G1323" s="59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126"/>
      <c r="T1323" s="58"/>
      <c r="U1323" s="126"/>
      <c r="V1323" s="58"/>
      <c r="W1323" s="58"/>
      <c r="X1323" s="58"/>
      <c r="Y1323" s="58"/>
      <c r="Z1323" s="58"/>
      <c r="AA1323" s="58"/>
      <c r="AB1323" s="58"/>
      <c r="AC1323" s="58"/>
      <c r="AD1323" s="58"/>
    </row>
    <row r="1324" spans="2:30" ht="18.75" hidden="1">
      <c r="B1324" s="28"/>
      <c r="C1324" s="58"/>
      <c r="D1324" s="59"/>
      <c r="E1324" s="28"/>
      <c r="F1324" s="58"/>
      <c r="G1324" s="59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126"/>
      <c r="T1324" s="58"/>
      <c r="U1324" s="126"/>
      <c r="V1324" s="58"/>
      <c r="W1324" s="58"/>
      <c r="X1324" s="58"/>
      <c r="Y1324" s="58"/>
      <c r="Z1324" s="58"/>
      <c r="AA1324" s="58"/>
      <c r="AB1324" s="58"/>
      <c r="AC1324" s="58"/>
      <c r="AD1324" s="58"/>
    </row>
    <row r="1325" spans="2:30" ht="18.75" hidden="1">
      <c r="B1325" s="28"/>
      <c r="C1325" s="58"/>
      <c r="D1325" s="59"/>
      <c r="E1325" s="28"/>
      <c r="F1325" s="58"/>
      <c r="G1325" s="59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126"/>
      <c r="T1325" s="58"/>
      <c r="U1325" s="126"/>
      <c r="V1325" s="58"/>
      <c r="W1325" s="58"/>
      <c r="X1325" s="58"/>
      <c r="Y1325" s="58"/>
      <c r="Z1325" s="58"/>
      <c r="AA1325" s="58"/>
      <c r="AB1325" s="58"/>
      <c r="AC1325" s="58"/>
      <c r="AD1325" s="58"/>
    </row>
    <row r="1326" spans="2:30" ht="18.75" hidden="1">
      <c r="B1326" s="28"/>
      <c r="C1326" s="58"/>
      <c r="D1326" s="59"/>
      <c r="E1326" s="28"/>
      <c r="F1326" s="58"/>
      <c r="G1326" s="59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126"/>
      <c r="T1326" s="58"/>
      <c r="U1326" s="126"/>
      <c r="V1326" s="58"/>
      <c r="W1326" s="58"/>
      <c r="X1326" s="58"/>
      <c r="Y1326" s="58"/>
      <c r="Z1326" s="58"/>
      <c r="AA1326" s="58"/>
      <c r="AB1326" s="58"/>
      <c r="AC1326" s="58"/>
      <c r="AD1326" s="58"/>
    </row>
    <row r="1327" spans="2:30" ht="18.75" hidden="1">
      <c r="B1327" s="28"/>
      <c r="C1327" s="58"/>
      <c r="D1327" s="59"/>
      <c r="E1327" s="28"/>
      <c r="F1327" s="58"/>
      <c r="G1327" s="59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126"/>
      <c r="T1327" s="58"/>
      <c r="U1327" s="126"/>
      <c r="V1327" s="58"/>
      <c r="W1327" s="58"/>
      <c r="X1327" s="58"/>
      <c r="Y1327" s="58"/>
      <c r="Z1327" s="58"/>
      <c r="AA1327" s="58"/>
      <c r="AB1327" s="58"/>
      <c r="AC1327" s="58"/>
      <c r="AD1327" s="58"/>
    </row>
    <row r="1328" spans="2:30" ht="18.75" hidden="1">
      <c r="B1328" s="28"/>
      <c r="C1328" s="58"/>
      <c r="D1328" s="59"/>
      <c r="E1328" s="28"/>
      <c r="F1328" s="58"/>
      <c r="G1328" s="59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126"/>
      <c r="T1328" s="58"/>
      <c r="U1328" s="126"/>
      <c r="V1328" s="58"/>
      <c r="W1328" s="58"/>
      <c r="X1328" s="58"/>
      <c r="Y1328" s="58"/>
      <c r="Z1328" s="58"/>
      <c r="AA1328" s="58"/>
      <c r="AB1328" s="58"/>
      <c r="AC1328" s="58"/>
      <c r="AD1328" s="58"/>
    </row>
    <row r="1329" spans="2:30" ht="18.75" hidden="1">
      <c r="B1329" s="28"/>
      <c r="C1329" s="58"/>
      <c r="D1329" s="59"/>
      <c r="E1329" s="28"/>
      <c r="F1329" s="58"/>
      <c r="G1329" s="59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126"/>
      <c r="T1329" s="58"/>
      <c r="U1329" s="126"/>
      <c r="V1329" s="58"/>
      <c r="W1329" s="58"/>
      <c r="X1329" s="58"/>
      <c r="Y1329" s="58"/>
      <c r="Z1329" s="58"/>
      <c r="AA1329" s="58"/>
      <c r="AB1329" s="58"/>
      <c r="AC1329" s="58"/>
      <c r="AD1329" s="58"/>
    </row>
    <row r="1330" spans="2:30" ht="18.75" hidden="1">
      <c r="B1330" s="28"/>
      <c r="C1330" s="58"/>
      <c r="D1330" s="59"/>
      <c r="E1330" s="28"/>
      <c r="F1330" s="58"/>
      <c r="G1330" s="59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126"/>
      <c r="T1330" s="58"/>
      <c r="U1330" s="126"/>
      <c r="V1330" s="58"/>
      <c r="W1330" s="58"/>
      <c r="X1330" s="58"/>
      <c r="Y1330" s="58"/>
      <c r="Z1330" s="58"/>
      <c r="AA1330" s="58"/>
      <c r="AB1330" s="58"/>
      <c r="AC1330" s="58"/>
      <c r="AD1330" s="58"/>
    </row>
    <row r="1331" spans="2:30" ht="18.75" hidden="1">
      <c r="B1331" s="28"/>
      <c r="C1331" s="58"/>
      <c r="D1331" s="59"/>
      <c r="E1331" s="28"/>
      <c r="F1331" s="58"/>
      <c r="G1331" s="59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126"/>
      <c r="T1331" s="58"/>
      <c r="U1331" s="126"/>
      <c r="V1331" s="58"/>
      <c r="W1331" s="58"/>
      <c r="X1331" s="58"/>
      <c r="Y1331" s="58"/>
      <c r="Z1331" s="58"/>
      <c r="AA1331" s="58"/>
      <c r="AB1331" s="58"/>
      <c r="AC1331" s="58"/>
      <c r="AD1331" s="58"/>
    </row>
    <row r="1332" spans="2:30" ht="18.75" hidden="1">
      <c r="B1332" s="28"/>
      <c r="C1332" s="58"/>
      <c r="D1332" s="59"/>
      <c r="E1332" s="28"/>
      <c r="F1332" s="58"/>
      <c r="G1332" s="59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126"/>
      <c r="T1332" s="58"/>
      <c r="U1332" s="126"/>
      <c r="V1332" s="58"/>
      <c r="W1332" s="58"/>
      <c r="X1332" s="58"/>
      <c r="Y1332" s="58"/>
      <c r="Z1332" s="58"/>
      <c r="AA1332" s="58"/>
      <c r="AB1332" s="58"/>
      <c r="AC1332" s="58"/>
      <c r="AD1332" s="58"/>
    </row>
    <row r="1333" spans="2:30" ht="18.75" hidden="1">
      <c r="B1333" s="28"/>
      <c r="C1333" s="58"/>
      <c r="D1333" s="59"/>
      <c r="E1333" s="28"/>
      <c r="F1333" s="58"/>
      <c r="G1333" s="59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126"/>
      <c r="T1333" s="58"/>
      <c r="U1333" s="126"/>
      <c r="V1333" s="58"/>
      <c r="W1333" s="58"/>
      <c r="X1333" s="58"/>
      <c r="Y1333" s="58"/>
      <c r="Z1333" s="58"/>
      <c r="AA1333" s="58"/>
      <c r="AB1333" s="58"/>
      <c r="AC1333" s="58"/>
      <c r="AD1333" s="58"/>
    </row>
    <row r="1334" spans="2:30" ht="18.75" hidden="1">
      <c r="B1334" s="28"/>
      <c r="C1334" s="58"/>
      <c r="D1334" s="59"/>
      <c r="E1334" s="28"/>
      <c r="F1334" s="58"/>
      <c r="G1334" s="59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126"/>
      <c r="T1334" s="58"/>
      <c r="U1334" s="126"/>
      <c r="V1334" s="58"/>
      <c r="W1334" s="58"/>
      <c r="X1334" s="58"/>
      <c r="Y1334" s="58"/>
      <c r="Z1334" s="58"/>
      <c r="AA1334" s="58"/>
      <c r="AB1334" s="58"/>
      <c r="AC1334" s="58"/>
      <c r="AD1334" s="58"/>
    </row>
    <row r="1335" spans="2:30" ht="18.75" hidden="1">
      <c r="B1335" s="28"/>
      <c r="C1335" s="58"/>
      <c r="D1335" s="59"/>
      <c r="E1335" s="28"/>
      <c r="F1335" s="58"/>
      <c r="G1335" s="59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126"/>
      <c r="T1335" s="58"/>
      <c r="U1335" s="126"/>
      <c r="V1335" s="58"/>
      <c r="W1335" s="58"/>
      <c r="X1335" s="58"/>
      <c r="Y1335" s="58"/>
      <c r="Z1335" s="58"/>
      <c r="AA1335" s="58"/>
      <c r="AB1335" s="58"/>
      <c r="AC1335" s="58"/>
      <c r="AD1335" s="58"/>
    </row>
    <row r="1336" spans="2:30" ht="18.75" hidden="1">
      <c r="B1336" s="28"/>
      <c r="C1336" s="58"/>
      <c r="D1336" s="59"/>
      <c r="E1336" s="28"/>
      <c r="F1336" s="58"/>
      <c r="G1336" s="59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126"/>
      <c r="T1336" s="58"/>
      <c r="U1336" s="126"/>
      <c r="V1336" s="58"/>
      <c r="W1336" s="58"/>
      <c r="X1336" s="58"/>
      <c r="Y1336" s="58"/>
      <c r="Z1336" s="58"/>
      <c r="AA1336" s="58"/>
      <c r="AB1336" s="58"/>
      <c r="AC1336" s="58"/>
      <c r="AD1336" s="58"/>
    </row>
    <row r="1337" spans="2:30" ht="18.75" hidden="1">
      <c r="B1337" s="28"/>
      <c r="C1337" s="58"/>
      <c r="D1337" s="59"/>
      <c r="E1337" s="28"/>
      <c r="F1337" s="58"/>
      <c r="G1337" s="59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126"/>
      <c r="T1337" s="58"/>
      <c r="U1337" s="126"/>
      <c r="V1337" s="58"/>
      <c r="W1337" s="58"/>
      <c r="X1337" s="58"/>
      <c r="Y1337" s="58"/>
      <c r="Z1337" s="58"/>
      <c r="AA1337" s="58"/>
      <c r="AB1337" s="58"/>
      <c r="AC1337" s="58"/>
      <c r="AD1337" s="58"/>
    </row>
    <row r="1338" spans="2:30" ht="18.75" hidden="1">
      <c r="B1338" s="28"/>
      <c r="C1338" s="58"/>
      <c r="D1338" s="59"/>
      <c r="E1338" s="28"/>
      <c r="F1338" s="58"/>
      <c r="G1338" s="59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126"/>
      <c r="T1338" s="58"/>
      <c r="U1338" s="126"/>
      <c r="V1338" s="58"/>
      <c r="W1338" s="58"/>
      <c r="X1338" s="58"/>
      <c r="Y1338" s="58"/>
      <c r="Z1338" s="58"/>
      <c r="AA1338" s="58"/>
      <c r="AB1338" s="58"/>
      <c r="AC1338" s="58"/>
      <c r="AD1338" s="58"/>
    </row>
    <row r="1339" spans="2:30" ht="18.75" hidden="1">
      <c r="B1339" s="28"/>
      <c r="C1339" s="58"/>
      <c r="D1339" s="59"/>
      <c r="E1339" s="28"/>
      <c r="F1339" s="58"/>
      <c r="G1339" s="59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126"/>
      <c r="T1339" s="58"/>
      <c r="U1339" s="126"/>
      <c r="V1339" s="58"/>
      <c r="W1339" s="58"/>
      <c r="X1339" s="58"/>
      <c r="Y1339" s="58"/>
      <c r="Z1339" s="58"/>
      <c r="AA1339" s="58"/>
      <c r="AB1339" s="58"/>
      <c r="AC1339" s="58"/>
      <c r="AD1339" s="58"/>
    </row>
    <row r="1340" spans="3:30" ht="18.75" hidden="1">
      <c r="C1340" s="12"/>
      <c r="D1340" s="13"/>
      <c r="F1340" s="12"/>
      <c r="G1340" s="13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1"/>
      <c r="T1340" s="12"/>
      <c r="U1340" s="121"/>
      <c r="V1340" s="12"/>
      <c r="W1340" s="12"/>
      <c r="X1340" s="12"/>
      <c r="Y1340" s="12"/>
      <c r="Z1340" s="12"/>
      <c r="AA1340" s="12"/>
      <c r="AB1340" s="12"/>
      <c r="AC1340" s="12"/>
      <c r="AD1340" s="12"/>
    </row>
    <row r="1341" spans="3:30" ht="18.75" hidden="1">
      <c r="C1341" s="12"/>
      <c r="D1341" s="13"/>
      <c r="F1341" s="12"/>
      <c r="G1341" s="13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1"/>
      <c r="T1341" s="12"/>
      <c r="U1341" s="121"/>
      <c r="V1341" s="12"/>
      <c r="W1341" s="12"/>
      <c r="X1341" s="12"/>
      <c r="Y1341" s="12"/>
      <c r="Z1341" s="12"/>
      <c r="AA1341" s="12"/>
      <c r="AB1341" s="12"/>
      <c r="AC1341" s="12"/>
      <c r="AD1341" s="12"/>
    </row>
    <row r="1342" spans="3:30" ht="18.75" hidden="1">
      <c r="C1342" s="12"/>
      <c r="D1342" s="13"/>
      <c r="F1342" s="12"/>
      <c r="G1342" s="13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1"/>
      <c r="T1342" s="12"/>
      <c r="U1342" s="121"/>
      <c r="V1342" s="12"/>
      <c r="W1342" s="12"/>
      <c r="X1342" s="12"/>
      <c r="Y1342" s="12"/>
      <c r="Z1342" s="12"/>
      <c r="AA1342" s="12"/>
      <c r="AB1342" s="12"/>
      <c r="AC1342" s="12"/>
      <c r="AD1342" s="12"/>
    </row>
    <row r="1343" spans="3:30" ht="18.75" hidden="1">
      <c r="C1343" s="12"/>
      <c r="D1343" s="13"/>
      <c r="F1343" s="12"/>
      <c r="G1343" s="13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1"/>
      <c r="T1343" s="12"/>
      <c r="U1343" s="121"/>
      <c r="V1343" s="12"/>
      <c r="W1343" s="12"/>
      <c r="X1343" s="12"/>
      <c r="Y1343" s="12"/>
      <c r="Z1343" s="12"/>
      <c r="AA1343" s="12"/>
      <c r="AB1343" s="12"/>
      <c r="AC1343" s="12"/>
      <c r="AD1343" s="12"/>
    </row>
    <row r="1344" spans="3:30" ht="18.75" hidden="1">
      <c r="C1344" s="12"/>
      <c r="D1344" s="13"/>
      <c r="F1344" s="12"/>
      <c r="G1344" s="13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1"/>
      <c r="T1344" s="12"/>
      <c r="U1344" s="121"/>
      <c r="V1344" s="12"/>
      <c r="W1344" s="12"/>
      <c r="X1344" s="12"/>
      <c r="Y1344" s="12"/>
      <c r="Z1344" s="12"/>
      <c r="AA1344" s="12"/>
      <c r="AB1344" s="12"/>
      <c r="AC1344" s="12"/>
      <c r="AD1344" s="12"/>
    </row>
    <row r="1345" spans="3:30" ht="18.75" hidden="1">
      <c r="C1345" s="12"/>
      <c r="D1345" s="13"/>
      <c r="F1345" s="12"/>
      <c r="G1345" s="13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1"/>
      <c r="T1345" s="12"/>
      <c r="U1345" s="121"/>
      <c r="V1345" s="12"/>
      <c r="W1345" s="12"/>
      <c r="X1345" s="12"/>
      <c r="Y1345" s="12"/>
      <c r="Z1345" s="12"/>
      <c r="AA1345" s="12"/>
      <c r="AB1345" s="12"/>
      <c r="AC1345" s="12"/>
      <c r="AD1345" s="12"/>
    </row>
    <row r="1346" spans="3:30" ht="18.75" hidden="1">
      <c r="C1346" s="12"/>
      <c r="D1346" s="13"/>
      <c r="F1346" s="12"/>
      <c r="G1346" s="13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1"/>
      <c r="T1346" s="12"/>
      <c r="U1346" s="121"/>
      <c r="V1346" s="12"/>
      <c r="W1346" s="12"/>
      <c r="X1346" s="12"/>
      <c r="Y1346" s="12"/>
      <c r="Z1346" s="12"/>
      <c r="AA1346" s="12"/>
      <c r="AB1346" s="12"/>
      <c r="AC1346" s="12"/>
      <c r="AD1346" s="12"/>
    </row>
    <row r="1347" spans="3:30" ht="18.75" hidden="1">
      <c r="C1347" s="12"/>
      <c r="D1347" s="13"/>
      <c r="F1347" s="12"/>
      <c r="G1347" s="13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1"/>
      <c r="T1347" s="12"/>
      <c r="U1347" s="121"/>
      <c r="V1347" s="12"/>
      <c r="W1347" s="12"/>
      <c r="X1347" s="12"/>
      <c r="Y1347" s="12"/>
      <c r="Z1347" s="12"/>
      <c r="AA1347" s="12"/>
      <c r="AB1347" s="12"/>
      <c r="AC1347" s="12"/>
      <c r="AD1347" s="12"/>
    </row>
    <row r="1348" spans="3:30" ht="18.75" hidden="1">
      <c r="C1348" s="12"/>
      <c r="D1348" s="13"/>
      <c r="F1348" s="12"/>
      <c r="G1348" s="13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1"/>
      <c r="T1348" s="12"/>
      <c r="U1348" s="121"/>
      <c r="V1348" s="12"/>
      <c r="W1348" s="12"/>
      <c r="X1348" s="12"/>
      <c r="Y1348" s="12"/>
      <c r="Z1348" s="12"/>
      <c r="AA1348" s="12"/>
      <c r="AB1348" s="12"/>
      <c r="AC1348" s="12"/>
      <c r="AD1348" s="12"/>
    </row>
    <row r="1349" spans="3:30" ht="18.75" hidden="1">
      <c r="C1349" s="12"/>
      <c r="D1349" s="13"/>
      <c r="F1349" s="12"/>
      <c r="G1349" s="13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1"/>
      <c r="T1349" s="12"/>
      <c r="U1349" s="121"/>
      <c r="V1349" s="12"/>
      <c r="W1349" s="12"/>
      <c r="X1349" s="12"/>
      <c r="Y1349" s="12"/>
      <c r="Z1349" s="12"/>
      <c r="AA1349" s="12"/>
      <c r="AB1349" s="12"/>
      <c r="AC1349" s="12"/>
      <c r="AD1349" s="12"/>
    </row>
    <row r="1350" spans="3:30" ht="18.75" hidden="1">
      <c r="C1350" s="12"/>
      <c r="D1350" s="13"/>
      <c r="F1350" s="12"/>
      <c r="G1350" s="13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1"/>
      <c r="T1350" s="12"/>
      <c r="U1350" s="121"/>
      <c r="V1350" s="12"/>
      <c r="W1350" s="12"/>
      <c r="X1350" s="12"/>
      <c r="Y1350" s="12"/>
      <c r="Z1350" s="12"/>
      <c r="AA1350" s="12"/>
      <c r="AB1350" s="12"/>
      <c r="AC1350" s="12"/>
      <c r="AD1350" s="12"/>
    </row>
    <row r="1351" spans="3:30" ht="18.75" hidden="1">
      <c r="C1351" s="12"/>
      <c r="D1351" s="13"/>
      <c r="F1351" s="12"/>
      <c r="G1351" s="13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1"/>
      <c r="T1351" s="12"/>
      <c r="U1351" s="121"/>
      <c r="V1351" s="12"/>
      <c r="W1351" s="12"/>
      <c r="X1351" s="12"/>
      <c r="Y1351" s="12"/>
      <c r="Z1351" s="12"/>
      <c r="AA1351" s="12"/>
      <c r="AB1351" s="12"/>
      <c r="AC1351" s="12"/>
      <c r="AD1351" s="12"/>
    </row>
    <row r="1352" spans="3:30" ht="18.75" hidden="1">
      <c r="C1352" s="12"/>
      <c r="D1352" s="13"/>
      <c r="F1352" s="12"/>
      <c r="G1352" s="13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1"/>
      <c r="T1352" s="12"/>
      <c r="U1352" s="121"/>
      <c r="V1352" s="12"/>
      <c r="W1352" s="12"/>
      <c r="X1352" s="12"/>
      <c r="Y1352" s="12"/>
      <c r="Z1352" s="12"/>
      <c r="AA1352" s="12"/>
      <c r="AB1352" s="12"/>
      <c r="AC1352" s="12"/>
      <c r="AD1352" s="12"/>
    </row>
    <row r="1353" spans="3:30" ht="18.75" hidden="1">
      <c r="C1353" s="12"/>
      <c r="D1353" s="13"/>
      <c r="F1353" s="12"/>
      <c r="G1353" s="13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1"/>
      <c r="T1353" s="12"/>
      <c r="U1353" s="121"/>
      <c r="V1353" s="12"/>
      <c r="W1353" s="12"/>
      <c r="X1353" s="12"/>
      <c r="Y1353" s="12"/>
      <c r="Z1353" s="12"/>
      <c r="AA1353" s="12"/>
      <c r="AB1353" s="12"/>
      <c r="AC1353" s="12"/>
      <c r="AD1353" s="12"/>
    </row>
    <row r="1354" spans="3:30" ht="18.75" hidden="1">
      <c r="C1354" s="12"/>
      <c r="D1354" s="13"/>
      <c r="F1354" s="12"/>
      <c r="G1354" s="13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1"/>
      <c r="T1354" s="12"/>
      <c r="U1354" s="121"/>
      <c r="V1354" s="12"/>
      <c r="W1354" s="12"/>
      <c r="X1354" s="12"/>
      <c r="Y1354" s="12"/>
      <c r="Z1354" s="12"/>
      <c r="AA1354" s="12"/>
      <c r="AB1354" s="12"/>
      <c r="AC1354" s="12"/>
      <c r="AD1354" s="12"/>
    </row>
    <row r="1355" spans="3:30" ht="18.75" hidden="1">
      <c r="C1355" s="12"/>
      <c r="D1355" s="13"/>
      <c r="F1355" s="12"/>
      <c r="G1355" s="13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1"/>
      <c r="T1355" s="12"/>
      <c r="U1355" s="121"/>
      <c r="V1355" s="12"/>
      <c r="W1355" s="12"/>
      <c r="X1355" s="12"/>
      <c r="Y1355" s="12"/>
      <c r="Z1355" s="12"/>
      <c r="AA1355" s="12"/>
      <c r="AB1355" s="12"/>
      <c r="AC1355" s="12"/>
      <c r="AD1355" s="12"/>
    </row>
    <row r="1356" spans="3:30" ht="18.75" hidden="1">
      <c r="C1356" s="12"/>
      <c r="D1356" s="13"/>
      <c r="F1356" s="12"/>
      <c r="G1356" s="13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1"/>
      <c r="T1356" s="12"/>
      <c r="U1356" s="121"/>
      <c r="V1356" s="12"/>
      <c r="W1356" s="12"/>
      <c r="X1356" s="12"/>
      <c r="Y1356" s="12"/>
      <c r="Z1356" s="12"/>
      <c r="AA1356" s="12"/>
      <c r="AB1356" s="12"/>
      <c r="AC1356" s="12"/>
      <c r="AD1356" s="12"/>
    </row>
    <row r="1357" spans="3:30" ht="18.75" hidden="1">
      <c r="C1357" s="12"/>
      <c r="D1357" s="13"/>
      <c r="F1357" s="12"/>
      <c r="G1357" s="13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1"/>
      <c r="T1357" s="12"/>
      <c r="U1357" s="121"/>
      <c r="V1357" s="12"/>
      <c r="W1357" s="12"/>
      <c r="X1357" s="12"/>
      <c r="Y1357" s="12"/>
      <c r="Z1357" s="12"/>
      <c r="AA1357" s="12"/>
      <c r="AB1357" s="12"/>
      <c r="AC1357" s="12"/>
      <c r="AD1357" s="12"/>
    </row>
    <row r="1358" spans="3:30" ht="18.75" hidden="1">
      <c r="C1358" s="12"/>
      <c r="D1358" s="13"/>
      <c r="F1358" s="12"/>
      <c r="G1358" s="13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1"/>
      <c r="T1358" s="12"/>
      <c r="U1358" s="121"/>
      <c r="V1358" s="12"/>
      <c r="W1358" s="12"/>
      <c r="X1358" s="12"/>
      <c r="Y1358" s="12"/>
      <c r="Z1358" s="12"/>
      <c r="AA1358" s="12"/>
      <c r="AB1358" s="12"/>
      <c r="AC1358" s="12"/>
      <c r="AD1358" s="12"/>
    </row>
    <row r="1359" spans="3:30" ht="18.75" hidden="1">
      <c r="C1359" s="12"/>
      <c r="D1359" s="13"/>
      <c r="F1359" s="12"/>
      <c r="G1359" s="13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1"/>
      <c r="T1359" s="12"/>
      <c r="U1359" s="121"/>
      <c r="V1359" s="12"/>
      <c r="W1359" s="12"/>
      <c r="X1359" s="12"/>
      <c r="Y1359" s="12"/>
      <c r="Z1359" s="12"/>
      <c r="AA1359" s="12"/>
      <c r="AB1359" s="12"/>
      <c r="AC1359" s="12"/>
      <c r="AD1359" s="12"/>
    </row>
    <row r="1360" spans="3:30" ht="18.75" hidden="1">
      <c r="C1360" s="12"/>
      <c r="D1360" s="13"/>
      <c r="F1360" s="12"/>
      <c r="G1360" s="13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1"/>
      <c r="T1360" s="12"/>
      <c r="U1360" s="121"/>
      <c r="V1360" s="12"/>
      <c r="W1360" s="12"/>
      <c r="X1360" s="12"/>
      <c r="Y1360" s="12"/>
      <c r="Z1360" s="12"/>
      <c r="AA1360" s="12"/>
      <c r="AB1360" s="12"/>
      <c r="AC1360" s="12"/>
      <c r="AD1360" s="12"/>
    </row>
    <row r="1361" spans="3:30" ht="18.75" hidden="1">
      <c r="C1361" s="12"/>
      <c r="D1361" s="13"/>
      <c r="F1361" s="12"/>
      <c r="G1361" s="13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1"/>
      <c r="T1361" s="12"/>
      <c r="U1361" s="121"/>
      <c r="V1361" s="12"/>
      <c r="W1361" s="12"/>
      <c r="X1361" s="12"/>
      <c r="Y1361" s="12"/>
      <c r="Z1361" s="12"/>
      <c r="AA1361" s="12"/>
      <c r="AB1361" s="12"/>
      <c r="AC1361" s="12"/>
      <c r="AD1361" s="12"/>
    </row>
    <row r="1362" spans="3:30" ht="18.75" hidden="1">
      <c r="C1362" s="12"/>
      <c r="D1362" s="13"/>
      <c r="F1362" s="12"/>
      <c r="G1362" s="13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1"/>
      <c r="T1362" s="12"/>
      <c r="U1362" s="121"/>
      <c r="V1362" s="12"/>
      <c r="W1362" s="12"/>
      <c r="X1362" s="12"/>
      <c r="Y1362" s="12"/>
      <c r="Z1362" s="12"/>
      <c r="AA1362" s="12"/>
      <c r="AB1362" s="12"/>
      <c r="AC1362" s="12"/>
      <c r="AD1362" s="12"/>
    </row>
    <row r="1363" spans="3:30" ht="18.75" hidden="1">
      <c r="C1363" s="12"/>
      <c r="D1363" s="13"/>
      <c r="F1363" s="12"/>
      <c r="G1363" s="13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1"/>
      <c r="T1363" s="12"/>
      <c r="U1363" s="121"/>
      <c r="V1363" s="12"/>
      <c r="W1363" s="12"/>
      <c r="X1363" s="12"/>
      <c r="Y1363" s="12"/>
      <c r="Z1363" s="12"/>
      <c r="AA1363" s="12"/>
      <c r="AB1363" s="12"/>
      <c r="AC1363" s="12"/>
      <c r="AD1363" s="12"/>
    </row>
    <row r="1364" spans="3:30" ht="18.75" hidden="1">
      <c r="C1364" s="12"/>
      <c r="D1364" s="13"/>
      <c r="F1364" s="12"/>
      <c r="G1364" s="13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1"/>
      <c r="T1364" s="12"/>
      <c r="U1364" s="121"/>
      <c r="V1364" s="12"/>
      <c r="W1364" s="12"/>
      <c r="X1364" s="12"/>
      <c r="Y1364" s="12"/>
      <c r="Z1364" s="12"/>
      <c r="AA1364" s="12"/>
      <c r="AB1364" s="12"/>
      <c r="AC1364" s="12"/>
      <c r="AD1364" s="12"/>
    </row>
    <row r="1365" spans="3:30" ht="18.75" hidden="1">
      <c r="C1365" s="12"/>
      <c r="D1365" s="13"/>
      <c r="F1365" s="12"/>
      <c r="G1365" s="13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1"/>
      <c r="T1365" s="12"/>
      <c r="U1365" s="121"/>
      <c r="V1365" s="12"/>
      <c r="W1365" s="12"/>
      <c r="X1365" s="12"/>
      <c r="Y1365" s="12"/>
      <c r="Z1365" s="12"/>
      <c r="AA1365" s="12"/>
      <c r="AB1365" s="12"/>
      <c r="AC1365" s="12"/>
      <c r="AD1365" s="12"/>
    </row>
    <row r="1366" spans="3:30" ht="18.75" hidden="1">
      <c r="C1366" s="12"/>
      <c r="D1366" s="13"/>
      <c r="F1366" s="12"/>
      <c r="G1366" s="13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1"/>
      <c r="T1366" s="12"/>
      <c r="U1366" s="121"/>
      <c r="V1366" s="12"/>
      <c r="W1366" s="12"/>
      <c r="X1366" s="12"/>
      <c r="Y1366" s="12"/>
      <c r="Z1366" s="12"/>
      <c r="AA1366" s="12"/>
      <c r="AB1366" s="12"/>
      <c r="AC1366" s="12"/>
      <c r="AD1366" s="12"/>
    </row>
    <row r="1367" spans="3:30" ht="18.75" hidden="1">
      <c r="C1367" s="12"/>
      <c r="D1367" s="13"/>
      <c r="F1367" s="12"/>
      <c r="G1367" s="13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1"/>
      <c r="T1367" s="12"/>
      <c r="U1367" s="121"/>
      <c r="V1367" s="12"/>
      <c r="W1367" s="12"/>
      <c r="X1367" s="12"/>
      <c r="Y1367" s="12"/>
      <c r="Z1367" s="12"/>
      <c r="AA1367" s="12"/>
      <c r="AB1367" s="12"/>
      <c r="AC1367" s="12"/>
      <c r="AD1367" s="12"/>
    </row>
    <row r="1368" spans="3:30" ht="18.75" hidden="1">
      <c r="C1368" s="12"/>
      <c r="D1368" s="13"/>
      <c r="F1368" s="12"/>
      <c r="G1368" s="13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1"/>
      <c r="T1368" s="12"/>
      <c r="U1368" s="121"/>
      <c r="V1368" s="12"/>
      <c r="W1368" s="12"/>
      <c r="X1368" s="12"/>
      <c r="Y1368" s="12"/>
      <c r="Z1368" s="12"/>
      <c r="AA1368" s="12"/>
      <c r="AB1368" s="12"/>
      <c r="AC1368" s="12"/>
      <c r="AD1368" s="12"/>
    </row>
    <row r="1369" spans="3:30" ht="18.75" hidden="1">
      <c r="C1369" s="12"/>
      <c r="D1369" s="13"/>
      <c r="F1369" s="12"/>
      <c r="G1369" s="13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1"/>
      <c r="T1369" s="12"/>
      <c r="U1369" s="121"/>
      <c r="V1369" s="12"/>
      <c r="W1369" s="12"/>
      <c r="X1369" s="12"/>
      <c r="Y1369" s="12"/>
      <c r="Z1369" s="12"/>
      <c r="AA1369" s="12"/>
      <c r="AB1369" s="12"/>
      <c r="AC1369" s="12"/>
      <c r="AD1369" s="12"/>
    </row>
    <row r="1370" spans="3:30" ht="18.75" hidden="1">
      <c r="C1370" s="12"/>
      <c r="D1370" s="13"/>
      <c r="F1370" s="12"/>
      <c r="G1370" s="13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1"/>
      <c r="T1370" s="12"/>
      <c r="U1370" s="121"/>
      <c r="V1370" s="12"/>
      <c r="W1370" s="12"/>
      <c r="X1370" s="12"/>
      <c r="Y1370" s="12"/>
      <c r="Z1370" s="12"/>
      <c r="AA1370" s="12"/>
      <c r="AB1370" s="12"/>
      <c r="AC1370" s="12"/>
      <c r="AD1370" s="12"/>
    </row>
    <row r="1371" spans="3:30" ht="18.75" hidden="1">
      <c r="C1371" s="12"/>
      <c r="D1371" s="13"/>
      <c r="F1371" s="12"/>
      <c r="G1371" s="13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1"/>
      <c r="T1371" s="12"/>
      <c r="U1371" s="121"/>
      <c r="V1371" s="12"/>
      <c r="W1371" s="12"/>
      <c r="X1371" s="12"/>
      <c r="Y1371" s="12"/>
      <c r="Z1371" s="12"/>
      <c r="AA1371" s="12"/>
      <c r="AB1371" s="12"/>
      <c r="AC1371" s="12"/>
      <c r="AD1371" s="12"/>
    </row>
    <row r="1372" spans="3:30" ht="18.75" hidden="1">
      <c r="C1372" s="12"/>
      <c r="D1372" s="13"/>
      <c r="F1372" s="12"/>
      <c r="G1372" s="13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1"/>
      <c r="T1372" s="12"/>
      <c r="U1372" s="121"/>
      <c r="V1372" s="12"/>
      <c r="W1372" s="12"/>
      <c r="X1372" s="12"/>
      <c r="Y1372" s="12"/>
      <c r="Z1372" s="12"/>
      <c r="AA1372" s="12"/>
      <c r="AB1372" s="12"/>
      <c r="AC1372" s="12"/>
      <c r="AD1372" s="12"/>
    </row>
    <row r="1373" spans="3:30" ht="18.75" hidden="1">
      <c r="C1373" s="12"/>
      <c r="D1373" s="13"/>
      <c r="F1373" s="12"/>
      <c r="G1373" s="13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1"/>
      <c r="T1373" s="12"/>
      <c r="U1373" s="121"/>
      <c r="V1373" s="12"/>
      <c r="W1373" s="12"/>
      <c r="X1373" s="12"/>
      <c r="Y1373" s="12"/>
      <c r="Z1373" s="12"/>
      <c r="AA1373" s="12"/>
      <c r="AB1373" s="12"/>
      <c r="AC1373" s="12"/>
      <c r="AD1373" s="12"/>
    </row>
    <row r="1374" spans="3:30" ht="18.75" hidden="1">
      <c r="C1374" s="12"/>
      <c r="D1374" s="13"/>
      <c r="F1374" s="12"/>
      <c r="G1374" s="13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1"/>
      <c r="T1374" s="12"/>
      <c r="U1374" s="121"/>
      <c r="V1374" s="12"/>
      <c r="W1374" s="12"/>
      <c r="X1374" s="12"/>
      <c r="Y1374" s="12"/>
      <c r="Z1374" s="12"/>
      <c r="AA1374" s="12"/>
      <c r="AB1374" s="12"/>
      <c r="AC1374" s="12"/>
      <c r="AD1374" s="12"/>
    </row>
    <row r="1375" spans="3:30" ht="18.75" hidden="1">
      <c r="C1375" s="12"/>
      <c r="D1375" s="13"/>
      <c r="F1375" s="12"/>
      <c r="G1375" s="13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1"/>
      <c r="T1375" s="12"/>
      <c r="U1375" s="121"/>
      <c r="V1375" s="12"/>
      <c r="W1375" s="12"/>
      <c r="X1375" s="12"/>
      <c r="Y1375" s="12"/>
      <c r="Z1375" s="12"/>
      <c r="AA1375" s="12"/>
      <c r="AB1375" s="12"/>
      <c r="AC1375" s="12"/>
      <c r="AD1375" s="12"/>
    </row>
    <row r="1376" spans="3:30" ht="18.75" hidden="1">
      <c r="C1376" s="12"/>
      <c r="D1376" s="13"/>
      <c r="F1376" s="12"/>
      <c r="G1376" s="13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1"/>
      <c r="T1376" s="12"/>
      <c r="U1376" s="121"/>
      <c r="V1376" s="12"/>
      <c r="W1376" s="12"/>
      <c r="X1376" s="12"/>
      <c r="Y1376" s="12"/>
      <c r="Z1376" s="12"/>
      <c r="AA1376" s="12"/>
      <c r="AB1376" s="12"/>
      <c r="AC1376" s="12"/>
      <c r="AD1376" s="12"/>
    </row>
    <row r="1377" spans="3:30" ht="18.75" hidden="1">
      <c r="C1377" s="12"/>
      <c r="D1377" s="13"/>
      <c r="F1377" s="12"/>
      <c r="G1377" s="13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1"/>
      <c r="T1377" s="12"/>
      <c r="U1377" s="121"/>
      <c r="V1377" s="12"/>
      <c r="W1377" s="12"/>
      <c r="X1377" s="12"/>
      <c r="Y1377" s="12"/>
      <c r="Z1377" s="12"/>
      <c r="AA1377" s="12"/>
      <c r="AB1377" s="12"/>
      <c r="AC1377" s="12"/>
      <c r="AD1377" s="12"/>
    </row>
    <row r="1378" spans="3:30" ht="18.75" hidden="1">
      <c r="C1378" s="12"/>
      <c r="D1378" s="13"/>
      <c r="F1378" s="12"/>
      <c r="G1378" s="13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1"/>
      <c r="T1378" s="12"/>
      <c r="U1378" s="121"/>
      <c r="V1378" s="12"/>
      <c r="W1378" s="12"/>
      <c r="X1378" s="12"/>
      <c r="Y1378" s="12"/>
      <c r="Z1378" s="12"/>
      <c r="AA1378" s="12"/>
      <c r="AB1378" s="12"/>
      <c r="AC1378" s="12"/>
      <c r="AD1378" s="12"/>
    </row>
    <row r="1379" spans="3:30" ht="18.75" hidden="1">
      <c r="C1379" s="12"/>
      <c r="D1379" s="13"/>
      <c r="F1379" s="12"/>
      <c r="G1379" s="13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1"/>
      <c r="T1379" s="12"/>
      <c r="U1379" s="121"/>
      <c r="V1379" s="12"/>
      <c r="W1379" s="12"/>
      <c r="X1379" s="12"/>
      <c r="Y1379" s="12"/>
      <c r="Z1379" s="12"/>
      <c r="AA1379" s="12"/>
      <c r="AB1379" s="12"/>
      <c r="AC1379" s="12"/>
      <c r="AD1379" s="12"/>
    </row>
    <row r="1380" spans="3:30" ht="18.75" hidden="1">
      <c r="C1380" s="12"/>
      <c r="D1380" s="13"/>
      <c r="F1380" s="12"/>
      <c r="G1380" s="13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1"/>
      <c r="T1380" s="12"/>
      <c r="U1380" s="121"/>
      <c r="V1380" s="12"/>
      <c r="W1380" s="12"/>
      <c r="X1380" s="12"/>
      <c r="Y1380" s="12"/>
      <c r="Z1380" s="12"/>
      <c r="AA1380" s="12"/>
      <c r="AB1380" s="12"/>
      <c r="AC1380" s="12"/>
      <c r="AD1380" s="12"/>
    </row>
    <row r="1381" spans="3:30" ht="18.75" hidden="1">
      <c r="C1381" s="12"/>
      <c r="D1381" s="13"/>
      <c r="F1381" s="12"/>
      <c r="G1381" s="13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1"/>
      <c r="T1381" s="12"/>
      <c r="U1381" s="121"/>
      <c r="V1381" s="12"/>
      <c r="W1381" s="12"/>
      <c r="X1381" s="12"/>
      <c r="Y1381" s="12"/>
      <c r="Z1381" s="12"/>
      <c r="AA1381" s="12"/>
      <c r="AB1381" s="12"/>
      <c r="AC1381" s="12"/>
      <c r="AD1381" s="12"/>
    </row>
    <row r="1382" spans="3:30" ht="18.75" hidden="1">
      <c r="C1382" s="12"/>
      <c r="D1382" s="13"/>
      <c r="F1382" s="12"/>
      <c r="G1382" s="13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1"/>
      <c r="T1382" s="12"/>
      <c r="U1382" s="121"/>
      <c r="V1382" s="12"/>
      <c r="W1382" s="12"/>
      <c r="X1382" s="12"/>
      <c r="Y1382" s="12"/>
      <c r="Z1382" s="12"/>
      <c r="AA1382" s="12"/>
      <c r="AB1382" s="12"/>
      <c r="AC1382" s="12"/>
      <c r="AD1382" s="12"/>
    </row>
    <row r="1383" spans="3:30" ht="18.75" hidden="1">
      <c r="C1383" s="12"/>
      <c r="D1383" s="13"/>
      <c r="F1383" s="12"/>
      <c r="G1383" s="13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1"/>
      <c r="T1383" s="12"/>
      <c r="U1383" s="121"/>
      <c r="V1383" s="12"/>
      <c r="W1383" s="12"/>
      <c r="X1383" s="12"/>
      <c r="Y1383" s="12"/>
      <c r="Z1383" s="12"/>
      <c r="AA1383" s="12"/>
      <c r="AB1383" s="12"/>
      <c r="AC1383" s="12"/>
      <c r="AD1383" s="12"/>
    </row>
    <row r="1384" spans="3:30" ht="18.75" hidden="1">
      <c r="C1384" s="12"/>
      <c r="D1384" s="13"/>
      <c r="F1384" s="12"/>
      <c r="G1384" s="13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1"/>
      <c r="T1384" s="12"/>
      <c r="U1384" s="121"/>
      <c r="V1384" s="12"/>
      <c r="W1384" s="12"/>
      <c r="X1384" s="12"/>
      <c r="Y1384" s="12"/>
      <c r="Z1384" s="12"/>
      <c r="AA1384" s="12"/>
      <c r="AB1384" s="12"/>
      <c r="AC1384" s="12"/>
      <c r="AD1384" s="12"/>
    </row>
    <row r="1385" spans="3:30" ht="18.75" hidden="1">
      <c r="C1385" s="12"/>
      <c r="D1385" s="13"/>
      <c r="F1385" s="12"/>
      <c r="G1385" s="13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1"/>
      <c r="T1385" s="12"/>
      <c r="U1385" s="121"/>
      <c r="V1385" s="12"/>
      <c r="W1385" s="12"/>
      <c r="X1385" s="12"/>
      <c r="Y1385" s="12"/>
      <c r="Z1385" s="12"/>
      <c r="AA1385" s="12"/>
      <c r="AB1385" s="12"/>
      <c r="AC1385" s="12"/>
      <c r="AD1385" s="12"/>
    </row>
    <row r="1386" spans="3:30" ht="18.75" hidden="1">
      <c r="C1386" s="12"/>
      <c r="D1386" s="13"/>
      <c r="F1386" s="12"/>
      <c r="G1386" s="13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1"/>
      <c r="T1386" s="12"/>
      <c r="U1386" s="121"/>
      <c r="V1386" s="12"/>
      <c r="W1386" s="12"/>
      <c r="X1386" s="12"/>
      <c r="Y1386" s="12"/>
      <c r="Z1386" s="12"/>
      <c r="AA1386" s="12"/>
      <c r="AB1386" s="12"/>
      <c r="AC1386" s="12"/>
      <c r="AD1386" s="12"/>
    </row>
    <row r="1387" spans="3:30" ht="18.75" hidden="1">
      <c r="C1387" s="12"/>
      <c r="D1387" s="13"/>
      <c r="F1387" s="12"/>
      <c r="G1387" s="13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1"/>
      <c r="T1387" s="12"/>
      <c r="U1387" s="121"/>
      <c r="V1387" s="12"/>
      <c r="W1387" s="12"/>
      <c r="X1387" s="12"/>
      <c r="Y1387" s="12"/>
      <c r="Z1387" s="12"/>
      <c r="AA1387" s="12"/>
      <c r="AB1387" s="12"/>
      <c r="AC1387" s="12"/>
      <c r="AD1387" s="12"/>
    </row>
    <row r="1388" spans="3:30" ht="18.75" hidden="1">
      <c r="C1388" s="12"/>
      <c r="D1388" s="13"/>
      <c r="F1388" s="12"/>
      <c r="G1388" s="13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1"/>
      <c r="T1388" s="12"/>
      <c r="U1388" s="121"/>
      <c r="V1388" s="12"/>
      <c r="W1388" s="12"/>
      <c r="X1388" s="12"/>
      <c r="Y1388" s="12"/>
      <c r="Z1388" s="12"/>
      <c r="AA1388" s="12"/>
      <c r="AB1388" s="12"/>
      <c r="AC1388" s="12"/>
      <c r="AD1388" s="12"/>
    </row>
    <row r="1389" spans="3:30" ht="18.75" hidden="1">
      <c r="C1389" s="12"/>
      <c r="D1389" s="13"/>
      <c r="F1389" s="12"/>
      <c r="G1389" s="13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1"/>
      <c r="T1389" s="12"/>
      <c r="U1389" s="121"/>
      <c r="V1389" s="12"/>
      <c r="W1389" s="12"/>
      <c r="X1389" s="12"/>
      <c r="Y1389" s="12"/>
      <c r="Z1389" s="12"/>
      <c r="AA1389" s="12"/>
      <c r="AB1389" s="12"/>
      <c r="AC1389" s="12"/>
      <c r="AD1389" s="12"/>
    </row>
    <row r="1390" spans="3:30" ht="18.75" hidden="1">
      <c r="C1390" s="12"/>
      <c r="D1390" s="13"/>
      <c r="F1390" s="12"/>
      <c r="G1390" s="13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1"/>
      <c r="T1390" s="12"/>
      <c r="U1390" s="121"/>
      <c r="V1390" s="12"/>
      <c r="W1390" s="12"/>
      <c r="X1390" s="12"/>
      <c r="Y1390" s="12"/>
      <c r="Z1390" s="12"/>
      <c r="AA1390" s="12"/>
      <c r="AB1390" s="12"/>
      <c r="AC1390" s="12"/>
      <c r="AD1390" s="12"/>
    </row>
    <row r="1391" spans="3:30" ht="18.75" hidden="1">
      <c r="C1391" s="12"/>
      <c r="D1391" s="13"/>
      <c r="F1391" s="12"/>
      <c r="G1391" s="13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1"/>
      <c r="T1391" s="12"/>
      <c r="U1391" s="121"/>
      <c r="V1391" s="12"/>
      <c r="W1391" s="12"/>
      <c r="X1391" s="12"/>
      <c r="Y1391" s="12"/>
      <c r="Z1391" s="12"/>
      <c r="AA1391" s="12"/>
      <c r="AB1391" s="12"/>
      <c r="AC1391" s="12"/>
      <c r="AD1391" s="12"/>
    </row>
    <row r="1392" spans="3:30" ht="18.75" hidden="1">
      <c r="C1392" s="12"/>
      <c r="D1392" s="13"/>
      <c r="F1392" s="12"/>
      <c r="G1392" s="13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1"/>
      <c r="T1392" s="12"/>
      <c r="U1392" s="121"/>
      <c r="V1392" s="12"/>
      <c r="W1392" s="12"/>
      <c r="X1392" s="12"/>
      <c r="Y1392" s="12"/>
      <c r="Z1392" s="12"/>
      <c r="AA1392" s="12"/>
      <c r="AB1392" s="12"/>
      <c r="AC1392" s="12"/>
      <c r="AD1392" s="12"/>
    </row>
    <row r="1393" spans="3:30" ht="18.75" hidden="1">
      <c r="C1393" s="12"/>
      <c r="D1393" s="13"/>
      <c r="F1393" s="12"/>
      <c r="G1393" s="13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1"/>
      <c r="T1393" s="12"/>
      <c r="U1393" s="121"/>
      <c r="V1393" s="12"/>
      <c r="W1393" s="12"/>
      <c r="X1393" s="12"/>
      <c r="Y1393" s="12"/>
      <c r="Z1393" s="12"/>
      <c r="AA1393" s="12"/>
      <c r="AB1393" s="12"/>
      <c r="AC1393" s="12"/>
      <c r="AD1393" s="12"/>
    </row>
    <row r="1394" spans="3:30" ht="18.75" hidden="1">
      <c r="C1394" s="12"/>
      <c r="D1394" s="13"/>
      <c r="F1394" s="12"/>
      <c r="G1394" s="13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1"/>
      <c r="T1394" s="12"/>
      <c r="U1394" s="121"/>
      <c r="V1394" s="12"/>
      <c r="W1394" s="12"/>
      <c r="X1394" s="12"/>
      <c r="Y1394" s="12"/>
      <c r="Z1394" s="12"/>
      <c r="AA1394" s="12"/>
      <c r="AB1394" s="12"/>
      <c r="AC1394" s="12"/>
      <c r="AD1394" s="12"/>
    </row>
    <row r="1395" spans="3:30" ht="18.75" hidden="1">
      <c r="C1395" s="12"/>
      <c r="D1395" s="13"/>
      <c r="F1395" s="12"/>
      <c r="G1395" s="13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1"/>
      <c r="T1395" s="12"/>
      <c r="U1395" s="121"/>
      <c r="V1395" s="12"/>
      <c r="W1395" s="12"/>
      <c r="X1395" s="12"/>
      <c r="Y1395" s="12"/>
      <c r="Z1395" s="12"/>
      <c r="AA1395" s="12"/>
      <c r="AB1395" s="12"/>
      <c r="AC1395" s="12"/>
      <c r="AD1395" s="12"/>
    </row>
    <row r="1396" spans="3:30" ht="18.75" hidden="1">
      <c r="C1396" s="12"/>
      <c r="D1396" s="13"/>
      <c r="F1396" s="12"/>
      <c r="G1396" s="13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1"/>
      <c r="T1396" s="12"/>
      <c r="U1396" s="121"/>
      <c r="V1396" s="12"/>
      <c r="W1396" s="12"/>
      <c r="X1396" s="12"/>
      <c r="Y1396" s="12"/>
      <c r="Z1396" s="12"/>
      <c r="AA1396" s="12"/>
      <c r="AB1396" s="12"/>
      <c r="AC1396" s="12"/>
      <c r="AD1396" s="12"/>
    </row>
    <row r="1397" spans="3:30" ht="18.75" hidden="1">
      <c r="C1397" s="12"/>
      <c r="D1397" s="13"/>
      <c r="F1397" s="12"/>
      <c r="G1397" s="13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1"/>
      <c r="T1397" s="12"/>
      <c r="U1397" s="121"/>
      <c r="V1397" s="12"/>
      <c r="W1397" s="12"/>
      <c r="X1397" s="12"/>
      <c r="Y1397" s="12"/>
      <c r="Z1397" s="12"/>
      <c r="AA1397" s="12"/>
      <c r="AB1397" s="12"/>
      <c r="AC1397" s="12"/>
      <c r="AD1397" s="12"/>
    </row>
    <row r="1398" spans="3:30" ht="18.75" hidden="1">
      <c r="C1398" s="12"/>
      <c r="D1398" s="13"/>
      <c r="F1398" s="12"/>
      <c r="G1398" s="13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1"/>
      <c r="T1398" s="12"/>
      <c r="U1398" s="121"/>
      <c r="V1398" s="12"/>
      <c r="W1398" s="12"/>
      <c r="X1398" s="12"/>
      <c r="Y1398" s="12"/>
      <c r="Z1398" s="12"/>
      <c r="AA1398" s="12"/>
      <c r="AB1398" s="12"/>
      <c r="AC1398" s="12"/>
      <c r="AD1398" s="12"/>
    </row>
    <row r="1399" spans="3:30" ht="18.75" hidden="1">
      <c r="C1399" s="12"/>
      <c r="D1399" s="13"/>
      <c r="F1399" s="12"/>
      <c r="G1399" s="13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1"/>
      <c r="T1399" s="12"/>
      <c r="U1399" s="121"/>
      <c r="V1399" s="12"/>
      <c r="W1399" s="12"/>
      <c r="X1399" s="12"/>
      <c r="Y1399" s="12"/>
      <c r="Z1399" s="12"/>
      <c r="AA1399" s="12"/>
      <c r="AB1399" s="12"/>
      <c r="AC1399" s="12"/>
      <c r="AD1399" s="12"/>
    </row>
    <row r="1400" spans="3:30" ht="18.75" hidden="1">
      <c r="C1400" s="12"/>
      <c r="D1400" s="13"/>
      <c r="F1400" s="12"/>
      <c r="G1400" s="13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1"/>
      <c r="T1400" s="12"/>
      <c r="U1400" s="121"/>
      <c r="V1400" s="12"/>
      <c r="W1400" s="12"/>
      <c r="X1400" s="12"/>
      <c r="Y1400" s="12"/>
      <c r="Z1400" s="12"/>
      <c r="AA1400" s="12"/>
      <c r="AB1400" s="12"/>
      <c r="AC1400" s="12"/>
      <c r="AD1400" s="12"/>
    </row>
    <row r="1401" spans="3:30" ht="18.75" hidden="1">
      <c r="C1401" s="12"/>
      <c r="D1401" s="13"/>
      <c r="F1401" s="12"/>
      <c r="G1401" s="13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1"/>
      <c r="T1401" s="12"/>
      <c r="U1401" s="121"/>
      <c r="V1401" s="12"/>
      <c r="W1401" s="12"/>
      <c r="X1401" s="12"/>
      <c r="Y1401" s="12"/>
      <c r="Z1401" s="12"/>
      <c r="AA1401" s="12"/>
      <c r="AB1401" s="12"/>
      <c r="AC1401" s="12"/>
      <c r="AD1401" s="12"/>
    </row>
    <row r="1402" spans="3:30" ht="18.75" hidden="1">
      <c r="C1402" s="12"/>
      <c r="D1402" s="13"/>
      <c r="F1402" s="12"/>
      <c r="G1402" s="13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1"/>
      <c r="T1402" s="12"/>
      <c r="U1402" s="121"/>
      <c r="V1402" s="12"/>
      <c r="W1402" s="12"/>
      <c r="X1402" s="12"/>
      <c r="Y1402" s="12"/>
      <c r="Z1402" s="12"/>
      <c r="AA1402" s="12"/>
      <c r="AB1402" s="12"/>
      <c r="AC1402" s="12"/>
      <c r="AD1402" s="12"/>
    </row>
    <row r="1403" spans="3:30" ht="18.75" hidden="1">
      <c r="C1403" s="12"/>
      <c r="D1403" s="13"/>
      <c r="F1403" s="12"/>
      <c r="G1403" s="13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1"/>
      <c r="T1403" s="12"/>
      <c r="U1403" s="121"/>
      <c r="V1403" s="12"/>
      <c r="W1403" s="12"/>
      <c r="X1403" s="12"/>
      <c r="Y1403" s="12"/>
      <c r="Z1403" s="12"/>
      <c r="AA1403" s="12"/>
      <c r="AB1403" s="12"/>
      <c r="AC1403" s="12"/>
      <c r="AD1403" s="12"/>
    </row>
    <row r="1404" spans="3:30" ht="18.75" hidden="1">
      <c r="C1404" s="12"/>
      <c r="D1404" s="13"/>
      <c r="F1404" s="12"/>
      <c r="G1404" s="13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1"/>
      <c r="T1404" s="12"/>
      <c r="U1404" s="121"/>
      <c r="V1404" s="12"/>
      <c r="W1404" s="12"/>
      <c r="X1404" s="12"/>
      <c r="Y1404" s="12"/>
      <c r="Z1404" s="12"/>
      <c r="AA1404" s="12"/>
      <c r="AB1404" s="12"/>
      <c r="AC1404" s="12"/>
      <c r="AD1404" s="12"/>
    </row>
    <row r="1405" spans="3:30" ht="18.75" hidden="1">
      <c r="C1405" s="12"/>
      <c r="D1405" s="13"/>
      <c r="F1405" s="12"/>
      <c r="G1405" s="13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1"/>
      <c r="T1405" s="12"/>
      <c r="U1405" s="121"/>
      <c r="V1405" s="12"/>
      <c r="W1405" s="12"/>
      <c r="X1405" s="12"/>
      <c r="Y1405" s="12"/>
      <c r="Z1405" s="12"/>
      <c r="AA1405" s="12"/>
      <c r="AB1405" s="12"/>
      <c r="AC1405" s="12"/>
      <c r="AD1405" s="12"/>
    </row>
    <row r="1406" spans="3:30" ht="18.75" hidden="1">
      <c r="C1406" s="12"/>
      <c r="D1406" s="13"/>
      <c r="F1406" s="12"/>
      <c r="G1406" s="13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1"/>
      <c r="T1406" s="12"/>
      <c r="U1406" s="121"/>
      <c r="V1406" s="12"/>
      <c r="W1406" s="12"/>
      <c r="X1406" s="12"/>
      <c r="Y1406" s="12"/>
      <c r="Z1406" s="12"/>
      <c r="AA1406" s="12"/>
      <c r="AB1406" s="12"/>
      <c r="AC1406" s="12"/>
      <c r="AD1406" s="12"/>
    </row>
    <row r="1407" spans="3:30" ht="18.75" hidden="1">
      <c r="C1407" s="12"/>
      <c r="D1407" s="13"/>
      <c r="F1407" s="12"/>
      <c r="G1407" s="13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1"/>
      <c r="T1407" s="12"/>
      <c r="U1407" s="121"/>
      <c r="V1407" s="12"/>
      <c r="W1407" s="12"/>
      <c r="X1407" s="12"/>
      <c r="Y1407" s="12"/>
      <c r="Z1407" s="12"/>
      <c r="AA1407" s="12"/>
      <c r="AB1407" s="12"/>
      <c r="AC1407" s="12"/>
      <c r="AD1407" s="12"/>
    </row>
    <row r="1408" spans="3:30" ht="18.75" hidden="1">
      <c r="C1408" s="12"/>
      <c r="D1408" s="13"/>
      <c r="F1408" s="12"/>
      <c r="G1408" s="13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1"/>
      <c r="T1408" s="12"/>
      <c r="U1408" s="121"/>
      <c r="V1408" s="12"/>
      <c r="W1408" s="12"/>
      <c r="X1408" s="12"/>
      <c r="Y1408" s="12"/>
      <c r="Z1408" s="12"/>
      <c r="AA1408" s="12"/>
      <c r="AB1408" s="12"/>
      <c r="AC1408" s="12"/>
      <c r="AD1408" s="12"/>
    </row>
    <row r="1409" spans="3:30" ht="18.75" hidden="1">
      <c r="C1409" s="12"/>
      <c r="D1409" s="13"/>
      <c r="F1409" s="12"/>
      <c r="G1409" s="13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1"/>
      <c r="T1409" s="12"/>
      <c r="U1409" s="121"/>
      <c r="V1409" s="12"/>
      <c r="W1409" s="12"/>
      <c r="X1409" s="12"/>
      <c r="Y1409" s="12"/>
      <c r="Z1409" s="12"/>
      <c r="AA1409" s="12"/>
      <c r="AB1409" s="12"/>
      <c r="AC1409" s="12"/>
      <c r="AD1409" s="12"/>
    </row>
    <row r="1410" spans="3:30" ht="18.75" hidden="1">
      <c r="C1410" s="12"/>
      <c r="D1410" s="13"/>
      <c r="F1410" s="12"/>
      <c r="G1410" s="13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1"/>
      <c r="T1410" s="12"/>
      <c r="U1410" s="121"/>
      <c r="V1410" s="12"/>
      <c r="W1410" s="12"/>
      <c r="X1410" s="12"/>
      <c r="Y1410" s="12"/>
      <c r="Z1410" s="12"/>
      <c r="AA1410" s="12"/>
      <c r="AB1410" s="12"/>
      <c r="AC1410" s="12"/>
      <c r="AD1410" s="12"/>
    </row>
    <row r="1411" spans="3:30" ht="18.75" hidden="1">
      <c r="C1411" s="12"/>
      <c r="D1411" s="13"/>
      <c r="F1411" s="12"/>
      <c r="G1411" s="13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1"/>
      <c r="T1411" s="12"/>
      <c r="U1411" s="121"/>
      <c r="V1411" s="12"/>
      <c r="W1411" s="12"/>
      <c r="X1411" s="12"/>
      <c r="Y1411" s="12"/>
      <c r="Z1411" s="12"/>
      <c r="AA1411" s="12"/>
      <c r="AB1411" s="12"/>
      <c r="AC1411" s="12"/>
      <c r="AD1411" s="12"/>
    </row>
    <row r="1412" spans="3:30" ht="18.75" hidden="1">
      <c r="C1412" s="12"/>
      <c r="D1412" s="13"/>
      <c r="F1412" s="12"/>
      <c r="G1412" s="13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1"/>
      <c r="T1412" s="12"/>
      <c r="U1412" s="121"/>
      <c r="V1412" s="12"/>
      <c r="W1412" s="12"/>
      <c r="X1412" s="12"/>
      <c r="Y1412" s="12"/>
      <c r="Z1412" s="12"/>
      <c r="AA1412" s="12"/>
      <c r="AB1412" s="12"/>
      <c r="AC1412" s="12"/>
      <c r="AD1412" s="12"/>
    </row>
    <row r="1413" spans="3:30" ht="18.75" hidden="1">
      <c r="C1413" s="12"/>
      <c r="D1413" s="13"/>
      <c r="F1413" s="12"/>
      <c r="G1413" s="13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1"/>
      <c r="T1413" s="12"/>
      <c r="U1413" s="121"/>
      <c r="V1413" s="12"/>
      <c r="W1413" s="12"/>
      <c r="X1413" s="12"/>
      <c r="Y1413" s="12"/>
      <c r="Z1413" s="12"/>
      <c r="AA1413" s="12"/>
      <c r="AB1413" s="12"/>
      <c r="AC1413" s="12"/>
      <c r="AD1413" s="12"/>
    </row>
    <row r="1414" spans="3:30" ht="18.75" hidden="1">
      <c r="C1414" s="12"/>
      <c r="D1414" s="13"/>
      <c r="F1414" s="12"/>
      <c r="G1414" s="13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1"/>
      <c r="T1414" s="12"/>
      <c r="U1414" s="121"/>
      <c r="V1414" s="12"/>
      <c r="W1414" s="12"/>
      <c r="X1414" s="12"/>
      <c r="Y1414" s="12"/>
      <c r="Z1414" s="12"/>
      <c r="AA1414" s="12"/>
      <c r="AB1414" s="12"/>
      <c r="AC1414" s="12"/>
      <c r="AD1414" s="12"/>
    </row>
    <row r="1415" spans="3:30" ht="18.75" hidden="1">
      <c r="C1415" s="12"/>
      <c r="D1415" s="13"/>
      <c r="F1415" s="12"/>
      <c r="G1415" s="13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1"/>
      <c r="T1415" s="12"/>
      <c r="U1415" s="121"/>
      <c r="V1415" s="12"/>
      <c r="W1415" s="12"/>
      <c r="X1415" s="12"/>
      <c r="Y1415" s="12"/>
      <c r="Z1415" s="12"/>
      <c r="AA1415" s="12"/>
      <c r="AB1415" s="12"/>
      <c r="AC1415" s="12"/>
      <c r="AD1415" s="12"/>
    </row>
    <row r="1416" spans="3:30" ht="18.75" hidden="1">
      <c r="C1416" s="12"/>
      <c r="D1416" s="13"/>
      <c r="F1416" s="12"/>
      <c r="G1416" s="13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1"/>
      <c r="T1416" s="12"/>
      <c r="U1416" s="121"/>
      <c r="V1416" s="12"/>
      <c r="W1416" s="12"/>
      <c r="X1416" s="12"/>
      <c r="Y1416" s="12"/>
      <c r="Z1416" s="12"/>
      <c r="AA1416" s="12"/>
      <c r="AB1416" s="12"/>
      <c r="AC1416" s="12"/>
      <c r="AD1416" s="12"/>
    </row>
    <row r="1417" spans="3:30" ht="18.75" hidden="1">
      <c r="C1417" s="12"/>
      <c r="D1417" s="13"/>
      <c r="F1417" s="12"/>
      <c r="G1417" s="13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1"/>
      <c r="T1417" s="12"/>
      <c r="U1417" s="121"/>
      <c r="V1417" s="12"/>
      <c r="W1417" s="12"/>
      <c r="X1417" s="12"/>
      <c r="Y1417" s="12"/>
      <c r="Z1417" s="12"/>
      <c r="AA1417" s="12"/>
      <c r="AB1417" s="12"/>
      <c r="AC1417" s="12"/>
      <c r="AD1417" s="12"/>
    </row>
    <row r="1418" spans="3:30" ht="18.75" hidden="1">
      <c r="C1418" s="12"/>
      <c r="D1418" s="13"/>
      <c r="F1418" s="12"/>
      <c r="G1418" s="13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1"/>
      <c r="T1418" s="12"/>
      <c r="U1418" s="121"/>
      <c r="V1418" s="12"/>
      <c r="W1418" s="12"/>
      <c r="X1418" s="12"/>
      <c r="Y1418" s="12"/>
      <c r="Z1418" s="12"/>
      <c r="AA1418" s="12"/>
      <c r="AB1418" s="12"/>
      <c r="AC1418" s="12"/>
      <c r="AD1418" s="12"/>
    </row>
    <row r="1419" spans="3:30" ht="18.75" hidden="1">
      <c r="C1419" s="12"/>
      <c r="D1419" s="13"/>
      <c r="F1419" s="12"/>
      <c r="G1419" s="13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1"/>
      <c r="T1419" s="12"/>
      <c r="U1419" s="121"/>
      <c r="V1419" s="12"/>
      <c r="W1419" s="12"/>
      <c r="X1419" s="12"/>
      <c r="Y1419" s="12"/>
      <c r="Z1419" s="12"/>
      <c r="AA1419" s="12"/>
      <c r="AB1419" s="12"/>
      <c r="AC1419" s="12"/>
      <c r="AD1419" s="12"/>
    </row>
    <row r="1420" spans="3:30" ht="18.75" hidden="1">
      <c r="C1420" s="12"/>
      <c r="D1420" s="13"/>
      <c r="F1420" s="12"/>
      <c r="G1420" s="13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1"/>
      <c r="T1420" s="12"/>
      <c r="U1420" s="121"/>
      <c r="V1420" s="12"/>
      <c r="W1420" s="12"/>
      <c r="X1420" s="12"/>
      <c r="Y1420" s="12"/>
      <c r="Z1420" s="12"/>
      <c r="AA1420" s="12"/>
      <c r="AB1420" s="12"/>
      <c r="AC1420" s="12"/>
      <c r="AD1420" s="12"/>
    </row>
    <row r="1421" spans="3:30" ht="18.75" hidden="1">
      <c r="C1421" s="12"/>
      <c r="D1421" s="13"/>
      <c r="F1421" s="12"/>
      <c r="G1421" s="13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1"/>
      <c r="T1421" s="12"/>
      <c r="U1421" s="121"/>
      <c r="V1421" s="12"/>
      <c r="W1421" s="12"/>
      <c r="X1421" s="12"/>
      <c r="Y1421" s="12"/>
      <c r="Z1421" s="12"/>
      <c r="AA1421" s="12"/>
      <c r="AB1421" s="12"/>
      <c r="AC1421" s="12"/>
      <c r="AD1421" s="12"/>
    </row>
    <row r="1422" spans="3:30" ht="18.75" hidden="1">
      <c r="C1422" s="12"/>
      <c r="D1422" s="13"/>
      <c r="F1422" s="12"/>
      <c r="G1422" s="13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1"/>
      <c r="T1422" s="12"/>
      <c r="U1422" s="121"/>
      <c r="V1422" s="12"/>
      <c r="W1422" s="12"/>
      <c r="X1422" s="12"/>
      <c r="Y1422" s="12"/>
      <c r="Z1422" s="12"/>
      <c r="AA1422" s="12"/>
      <c r="AB1422" s="12"/>
      <c r="AC1422" s="12"/>
      <c r="AD1422" s="12"/>
    </row>
    <row r="1423" spans="3:30" ht="18.75" hidden="1">
      <c r="C1423" s="12"/>
      <c r="D1423" s="13"/>
      <c r="F1423" s="12"/>
      <c r="G1423" s="13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1"/>
      <c r="T1423" s="12"/>
      <c r="U1423" s="121"/>
      <c r="V1423" s="12"/>
      <c r="W1423" s="12"/>
      <c r="X1423" s="12"/>
      <c r="Y1423" s="12"/>
      <c r="Z1423" s="12"/>
      <c r="AA1423" s="12"/>
      <c r="AB1423" s="12"/>
      <c r="AC1423" s="12"/>
      <c r="AD1423" s="12"/>
    </row>
    <row r="1424" spans="3:30" ht="18.75" hidden="1">
      <c r="C1424" s="12"/>
      <c r="D1424" s="13"/>
      <c r="F1424" s="12"/>
      <c r="G1424" s="13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1"/>
      <c r="T1424" s="12"/>
      <c r="U1424" s="121"/>
      <c r="V1424" s="12"/>
      <c r="W1424" s="12"/>
      <c r="X1424" s="12"/>
      <c r="Y1424" s="12"/>
      <c r="Z1424" s="12"/>
      <c r="AA1424" s="12"/>
      <c r="AB1424" s="12"/>
      <c r="AC1424" s="12"/>
      <c r="AD1424" s="12"/>
    </row>
    <row r="1425" spans="3:30" ht="18.75" hidden="1">
      <c r="C1425" s="12"/>
      <c r="D1425" s="13"/>
      <c r="F1425" s="12"/>
      <c r="G1425" s="13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1"/>
      <c r="T1425" s="12"/>
      <c r="U1425" s="121"/>
      <c r="V1425" s="12"/>
      <c r="W1425" s="12"/>
      <c r="X1425" s="12"/>
      <c r="Y1425" s="12"/>
      <c r="Z1425" s="12"/>
      <c r="AA1425" s="12"/>
      <c r="AB1425" s="12"/>
      <c r="AC1425" s="12"/>
      <c r="AD1425" s="12"/>
    </row>
    <row r="1426" spans="3:30" ht="18.75" hidden="1">
      <c r="C1426" s="12"/>
      <c r="D1426" s="13"/>
      <c r="F1426" s="12"/>
      <c r="G1426" s="13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1"/>
      <c r="T1426" s="12"/>
      <c r="U1426" s="121"/>
      <c r="V1426" s="12"/>
      <c r="W1426" s="12"/>
      <c r="X1426" s="12"/>
      <c r="Y1426" s="12"/>
      <c r="Z1426" s="12"/>
      <c r="AA1426" s="12"/>
      <c r="AB1426" s="12"/>
      <c r="AC1426" s="12"/>
      <c r="AD1426" s="12"/>
    </row>
    <row r="1427" spans="3:30" ht="18.75" hidden="1">
      <c r="C1427" s="12"/>
      <c r="D1427" s="13"/>
      <c r="F1427" s="12"/>
      <c r="G1427" s="13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1"/>
      <c r="T1427" s="12"/>
      <c r="U1427" s="121"/>
      <c r="V1427" s="12"/>
      <c r="W1427" s="12"/>
      <c r="X1427" s="12"/>
      <c r="Y1427" s="12"/>
      <c r="Z1427" s="12"/>
      <c r="AA1427" s="12"/>
      <c r="AB1427" s="12"/>
      <c r="AC1427" s="12"/>
      <c r="AD1427" s="12"/>
    </row>
    <row r="1428" spans="3:30" ht="18.75" hidden="1">
      <c r="C1428" s="12"/>
      <c r="D1428" s="13"/>
      <c r="F1428" s="12"/>
      <c r="G1428" s="13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1"/>
      <c r="T1428" s="12"/>
      <c r="U1428" s="121"/>
      <c r="V1428" s="12"/>
      <c r="W1428" s="12"/>
      <c r="X1428" s="12"/>
      <c r="Y1428" s="12"/>
      <c r="Z1428" s="12"/>
      <c r="AA1428" s="12"/>
      <c r="AB1428" s="12"/>
      <c r="AC1428" s="12"/>
      <c r="AD1428" s="12"/>
    </row>
    <row r="1429" spans="3:30" ht="18.75" hidden="1">
      <c r="C1429" s="12"/>
      <c r="D1429" s="13"/>
      <c r="F1429" s="12"/>
      <c r="G1429" s="13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1"/>
      <c r="T1429" s="12"/>
      <c r="U1429" s="121"/>
      <c r="V1429" s="12"/>
      <c r="W1429" s="12"/>
      <c r="X1429" s="12"/>
      <c r="Y1429" s="12"/>
      <c r="Z1429" s="12"/>
      <c r="AA1429" s="12"/>
      <c r="AB1429" s="12"/>
      <c r="AC1429" s="12"/>
      <c r="AD1429" s="12"/>
    </row>
    <row r="1430" spans="3:30" ht="18.75" hidden="1">
      <c r="C1430" s="12"/>
      <c r="D1430" s="13"/>
      <c r="F1430" s="12"/>
      <c r="G1430" s="13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1"/>
      <c r="T1430" s="12"/>
      <c r="U1430" s="121"/>
      <c r="V1430" s="12"/>
      <c r="W1430" s="12"/>
      <c r="X1430" s="12"/>
      <c r="Y1430" s="12"/>
      <c r="Z1430" s="12"/>
      <c r="AA1430" s="12"/>
      <c r="AB1430" s="12"/>
      <c r="AC1430" s="12"/>
      <c r="AD1430" s="12"/>
    </row>
    <row r="1431" spans="3:30" ht="18.75" hidden="1">
      <c r="C1431" s="12"/>
      <c r="D1431" s="13"/>
      <c r="F1431" s="12"/>
      <c r="G1431" s="13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1"/>
      <c r="T1431" s="12"/>
      <c r="U1431" s="121"/>
      <c r="V1431" s="12"/>
      <c r="W1431" s="12"/>
      <c r="X1431" s="12"/>
      <c r="Y1431" s="12"/>
      <c r="Z1431" s="12"/>
      <c r="AA1431" s="12"/>
      <c r="AB1431" s="12"/>
      <c r="AC1431" s="12"/>
      <c r="AD1431" s="12"/>
    </row>
    <row r="1432" spans="3:30" ht="18.75" hidden="1">
      <c r="C1432" s="12"/>
      <c r="D1432" s="13"/>
      <c r="F1432" s="12"/>
      <c r="G1432" s="13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1"/>
      <c r="T1432" s="12"/>
      <c r="U1432" s="121"/>
      <c r="V1432" s="12"/>
      <c r="W1432" s="12"/>
      <c r="X1432" s="12"/>
      <c r="Y1432" s="12"/>
      <c r="Z1432" s="12"/>
      <c r="AA1432" s="12"/>
      <c r="AB1432" s="12"/>
      <c r="AC1432" s="12"/>
      <c r="AD1432" s="12"/>
    </row>
    <row r="1433" spans="3:30" ht="18.75" hidden="1">
      <c r="C1433" s="12"/>
      <c r="D1433" s="13"/>
      <c r="F1433" s="12"/>
      <c r="G1433" s="13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1"/>
      <c r="T1433" s="12"/>
      <c r="U1433" s="121"/>
      <c r="V1433" s="12"/>
      <c r="W1433" s="12"/>
      <c r="X1433" s="12"/>
      <c r="Y1433" s="12"/>
      <c r="Z1433" s="12"/>
      <c r="AA1433" s="12"/>
      <c r="AB1433" s="12"/>
      <c r="AC1433" s="12"/>
      <c r="AD1433" s="12"/>
    </row>
    <row r="1434" spans="3:30" ht="18.75" hidden="1">
      <c r="C1434" s="12"/>
      <c r="D1434" s="13"/>
      <c r="F1434" s="12"/>
      <c r="G1434" s="13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1"/>
      <c r="T1434" s="12"/>
      <c r="U1434" s="121"/>
      <c r="V1434" s="12"/>
      <c r="W1434" s="12"/>
      <c r="X1434" s="12"/>
      <c r="Y1434" s="12"/>
      <c r="Z1434" s="12"/>
      <c r="AA1434" s="12"/>
      <c r="AB1434" s="12"/>
      <c r="AC1434" s="12"/>
      <c r="AD1434" s="12"/>
    </row>
    <row r="1435" spans="3:30" ht="18.75" hidden="1">
      <c r="C1435" s="12"/>
      <c r="D1435" s="13"/>
      <c r="F1435" s="12"/>
      <c r="G1435" s="13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1"/>
      <c r="T1435" s="12"/>
      <c r="U1435" s="121"/>
      <c r="V1435" s="12"/>
      <c r="W1435" s="12"/>
      <c r="X1435" s="12"/>
      <c r="Y1435" s="12"/>
      <c r="Z1435" s="12"/>
      <c r="AA1435" s="12"/>
      <c r="AB1435" s="12"/>
      <c r="AC1435" s="12"/>
      <c r="AD1435" s="12"/>
    </row>
    <row r="1436" spans="3:30" ht="18.75" hidden="1">
      <c r="C1436" s="12"/>
      <c r="D1436" s="13"/>
      <c r="F1436" s="12"/>
      <c r="G1436" s="13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1"/>
      <c r="T1436" s="12"/>
      <c r="U1436" s="121"/>
      <c r="V1436" s="12"/>
      <c r="W1436" s="12"/>
      <c r="X1436" s="12"/>
      <c r="Y1436" s="12"/>
      <c r="Z1436" s="12"/>
      <c r="AA1436" s="12"/>
      <c r="AB1436" s="12"/>
      <c r="AC1436" s="12"/>
      <c r="AD1436" s="12"/>
    </row>
    <row r="1437" spans="3:30" ht="18.75" hidden="1">
      <c r="C1437" s="12"/>
      <c r="D1437" s="13"/>
      <c r="F1437" s="12"/>
      <c r="G1437" s="13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1"/>
      <c r="T1437" s="12"/>
      <c r="U1437" s="121"/>
      <c r="V1437" s="12"/>
      <c r="W1437" s="12"/>
      <c r="X1437" s="12"/>
      <c r="Y1437" s="12"/>
      <c r="Z1437" s="12"/>
      <c r="AA1437" s="12"/>
      <c r="AB1437" s="12"/>
      <c r="AC1437" s="12"/>
      <c r="AD1437" s="12"/>
    </row>
    <row r="1438" spans="3:30" ht="18.75" hidden="1">
      <c r="C1438" s="12"/>
      <c r="D1438" s="13"/>
      <c r="F1438" s="12"/>
      <c r="G1438" s="13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1"/>
      <c r="T1438" s="12"/>
      <c r="U1438" s="121"/>
      <c r="V1438" s="12"/>
      <c r="W1438" s="12"/>
      <c r="X1438" s="12"/>
      <c r="Y1438" s="12"/>
      <c r="Z1438" s="12"/>
      <c r="AA1438" s="12"/>
      <c r="AB1438" s="12"/>
      <c r="AC1438" s="12"/>
      <c r="AD1438" s="12"/>
    </row>
    <row r="1439" spans="3:30" ht="18.75" hidden="1">
      <c r="C1439" s="12"/>
      <c r="D1439" s="13"/>
      <c r="F1439" s="12"/>
      <c r="G1439" s="13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1"/>
      <c r="T1439" s="12"/>
      <c r="U1439" s="121"/>
      <c r="V1439" s="12"/>
      <c r="W1439" s="12"/>
      <c r="X1439" s="12"/>
      <c r="Y1439" s="12"/>
      <c r="Z1439" s="12"/>
      <c r="AA1439" s="12"/>
      <c r="AB1439" s="12"/>
      <c r="AC1439" s="12"/>
      <c r="AD1439" s="12"/>
    </row>
    <row r="1440" spans="3:30" ht="18.75" hidden="1">
      <c r="C1440" s="12"/>
      <c r="D1440" s="13"/>
      <c r="F1440" s="12"/>
      <c r="G1440" s="13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1"/>
      <c r="T1440" s="12"/>
      <c r="U1440" s="121"/>
      <c r="V1440" s="12"/>
      <c r="W1440" s="12"/>
      <c r="X1440" s="12"/>
      <c r="Y1440" s="12"/>
      <c r="Z1440" s="12"/>
      <c r="AA1440" s="12"/>
      <c r="AB1440" s="12"/>
      <c r="AC1440" s="12"/>
      <c r="AD1440" s="12"/>
    </row>
    <row r="1441" spans="3:30" ht="18.75" hidden="1">
      <c r="C1441" s="12"/>
      <c r="D1441" s="13"/>
      <c r="F1441" s="12"/>
      <c r="G1441" s="13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1"/>
      <c r="T1441" s="12"/>
      <c r="U1441" s="121"/>
      <c r="V1441" s="12"/>
      <c r="W1441" s="12"/>
      <c r="X1441" s="12"/>
      <c r="Y1441" s="12"/>
      <c r="Z1441" s="12"/>
      <c r="AA1441" s="12"/>
      <c r="AB1441" s="12"/>
      <c r="AC1441" s="12"/>
      <c r="AD1441" s="12"/>
    </row>
    <row r="1442" spans="3:30" ht="18.75" hidden="1">
      <c r="C1442" s="12"/>
      <c r="D1442" s="13"/>
      <c r="F1442" s="12"/>
      <c r="G1442" s="13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1"/>
      <c r="T1442" s="12"/>
      <c r="U1442" s="121"/>
      <c r="V1442" s="12"/>
      <c r="W1442" s="12"/>
      <c r="X1442" s="12"/>
      <c r="Y1442" s="12"/>
      <c r="Z1442" s="12"/>
      <c r="AA1442" s="12"/>
      <c r="AB1442" s="12"/>
      <c r="AC1442" s="12"/>
      <c r="AD1442" s="12"/>
    </row>
    <row r="1443" spans="3:30" ht="18.75" hidden="1">
      <c r="C1443" s="12"/>
      <c r="D1443" s="13"/>
      <c r="F1443" s="12"/>
      <c r="G1443" s="13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1"/>
      <c r="T1443" s="12"/>
      <c r="U1443" s="121"/>
      <c r="V1443" s="12"/>
      <c r="W1443" s="12"/>
      <c r="X1443" s="12"/>
      <c r="Y1443" s="12"/>
      <c r="Z1443" s="12"/>
      <c r="AA1443" s="12"/>
      <c r="AB1443" s="12"/>
      <c r="AC1443" s="12"/>
      <c r="AD1443" s="12"/>
    </row>
    <row r="1444" spans="3:30" ht="18.75" hidden="1">
      <c r="C1444" s="12"/>
      <c r="D1444" s="13"/>
      <c r="F1444" s="12"/>
      <c r="G1444" s="13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1"/>
      <c r="T1444" s="12"/>
      <c r="U1444" s="121"/>
      <c r="V1444" s="12"/>
      <c r="W1444" s="12"/>
      <c r="X1444" s="12"/>
      <c r="Y1444" s="12"/>
      <c r="Z1444" s="12"/>
      <c r="AA1444" s="12"/>
      <c r="AB1444" s="12"/>
      <c r="AC1444" s="12"/>
      <c r="AD1444" s="12"/>
    </row>
    <row r="1445" spans="3:30" ht="18.75" hidden="1">
      <c r="C1445" s="12"/>
      <c r="D1445" s="13"/>
      <c r="F1445" s="12"/>
      <c r="G1445" s="13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1"/>
      <c r="T1445" s="12"/>
      <c r="U1445" s="121"/>
      <c r="V1445" s="12"/>
      <c r="W1445" s="12"/>
      <c r="X1445" s="12"/>
      <c r="Y1445" s="12"/>
      <c r="Z1445" s="12"/>
      <c r="AA1445" s="12"/>
      <c r="AB1445" s="12"/>
      <c r="AC1445" s="12"/>
      <c r="AD1445" s="12"/>
    </row>
    <row r="1446" spans="3:30" ht="18.75" hidden="1">
      <c r="C1446" s="12"/>
      <c r="D1446" s="13"/>
      <c r="F1446" s="12"/>
      <c r="G1446" s="13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1"/>
      <c r="T1446" s="12"/>
      <c r="U1446" s="121"/>
      <c r="V1446" s="12"/>
      <c r="W1446" s="12"/>
      <c r="X1446" s="12"/>
      <c r="Y1446" s="12"/>
      <c r="Z1446" s="12"/>
      <c r="AA1446" s="12"/>
      <c r="AB1446" s="12"/>
      <c r="AC1446" s="12"/>
      <c r="AD1446" s="12"/>
    </row>
    <row r="1447" spans="3:30" ht="18.75" hidden="1">
      <c r="C1447" s="12"/>
      <c r="D1447" s="13"/>
      <c r="F1447" s="12"/>
      <c r="G1447" s="13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1"/>
      <c r="T1447" s="12"/>
      <c r="U1447" s="121"/>
      <c r="V1447" s="12"/>
      <c r="W1447" s="12"/>
      <c r="X1447" s="12"/>
      <c r="Y1447" s="12"/>
      <c r="Z1447" s="12"/>
      <c r="AA1447" s="12"/>
      <c r="AB1447" s="12"/>
      <c r="AC1447" s="12"/>
      <c r="AD1447" s="12"/>
    </row>
    <row r="1448" spans="3:30" ht="18.75" hidden="1">
      <c r="C1448" s="12"/>
      <c r="D1448" s="13"/>
      <c r="F1448" s="12"/>
      <c r="G1448" s="13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1"/>
      <c r="T1448" s="12"/>
      <c r="U1448" s="121"/>
      <c r="V1448" s="12"/>
      <c r="W1448" s="12"/>
      <c r="X1448" s="12"/>
      <c r="Y1448" s="12"/>
      <c r="Z1448" s="12"/>
      <c r="AA1448" s="12"/>
      <c r="AB1448" s="12"/>
      <c r="AC1448" s="12"/>
      <c r="AD1448" s="12"/>
    </row>
    <row r="1449" spans="3:30" ht="18.75" hidden="1">
      <c r="C1449" s="12"/>
      <c r="D1449" s="13"/>
      <c r="F1449" s="12"/>
      <c r="G1449" s="13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1"/>
      <c r="T1449" s="12"/>
      <c r="U1449" s="121"/>
      <c r="V1449" s="12"/>
      <c r="W1449" s="12"/>
      <c r="X1449" s="12"/>
      <c r="Y1449" s="12"/>
      <c r="Z1449" s="12"/>
      <c r="AA1449" s="12"/>
      <c r="AB1449" s="12"/>
      <c r="AC1449" s="12"/>
      <c r="AD1449" s="12"/>
    </row>
    <row r="1450" spans="3:30" ht="18.75" hidden="1">
      <c r="C1450" s="12"/>
      <c r="D1450" s="13"/>
      <c r="F1450" s="12"/>
      <c r="G1450" s="13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1"/>
      <c r="T1450" s="12"/>
      <c r="U1450" s="121"/>
      <c r="V1450" s="12"/>
      <c r="W1450" s="12"/>
      <c r="X1450" s="12"/>
      <c r="Y1450" s="12"/>
      <c r="Z1450" s="12"/>
      <c r="AA1450" s="12"/>
      <c r="AB1450" s="12"/>
      <c r="AC1450" s="12"/>
      <c r="AD1450" s="12"/>
    </row>
    <row r="1451" spans="3:30" ht="18.75" hidden="1">
      <c r="C1451" s="12"/>
      <c r="D1451" s="13"/>
      <c r="F1451" s="12"/>
      <c r="G1451" s="13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1"/>
      <c r="T1451" s="12"/>
      <c r="U1451" s="121"/>
      <c r="V1451" s="12"/>
      <c r="W1451" s="12"/>
      <c r="X1451" s="12"/>
      <c r="Y1451" s="12"/>
      <c r="Z1451" s="12"/>
      <c r="AA1451" s="12"/>
      <c r="AB1451" s="12"/>
      <c r="AC1451" s="12"/>
      <c r="AD1451" s="12"/>
    </row>
    <row r="1452" spans="3:30" ht="18.75" hidden="1">
      <c r="C1452" s="12"/>
      <c r="D1452" s="13"/>
      <c r="F1452" s="12"/>
      <c r="G1452" s="13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1"/>
      <c r="T1452" s="12"/>
      <c r="U1452" s="121"/>
      <c r="V1452" s="12"/>
      <c r="W1452" s="12"/>
      <c r="X1452" s="12"/>
      <c r="Y1452" s="12"/>
      <c r="Z1452" s="12"/>
      <c r="AA1452" s="12"/>
      <c r="AB1452" s="12"/>
      <c r="AC1452" s="12"/>
      <c r="AD1452" s="12"/>
    </row>
    <row r="1453" spans="3:30" ht="18.75" hidden="1">
      <c r="C1453" s="12"/>
      <c r="D1453" s="13"/>
      <c r="F1453" s="12"/>
      <c r="G1453" s="13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1"/>
      <c r="T1453" s="12"/>
      <c r="U1453" s="121"/>
      <c r="V1453" s="12"/>
      <c r="W1453" s="12"/>
      <c r="X1453" s="12"/>
      <c r="Y1453" s="12"/>
      <c r="Z1453" s="12"/>
      <c r="AA1453" s="12"/>
      <c r="AB1453" s="12"/>
      <c r="AC1453" s="12"/>
      <c r="AD1453" s="12"/>
    </row>
    <row r="1454" spans="3:30" ht="18.75" hidden="1">
      <c r="C1454" s="12"/>
      <c r="D1454" s="13"/>
      <c r="F1454" s="12"/>
      <c r="G1454" s="13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1"/>
      <c r="T1454" s="12"/>
      <c r="U1454" s="121"/>
      <c r="V1454" s="12"/>
      <c r="W1454" s="12"/>
      <c r="X1454" s="12"/>
      <c r="Y1454" s="12"/>
      <c r="Z1454" s="12"/>
      <c r="AA1454" s="12"/>
      <c r="AB1454" s="12"/>
      <c r="AC1454" s="12"/>
      <c r="AD1454" s="12"/>
    </row>
    <row r="1455" spans="3:30" ht="18.75" hidden="1">
      <c r="C1455" s="12"/>
      <c r="D1455" s="13"/>
      <c r="F1455" s="12"/>
      <c r="G1455" s="13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1"/>
      <c r="T1455" s="12"/>
      <c r="U1455" s="121"/>
      <c r="V1455" s="12"/>
      <c r="W1455" s="12"/>
      <c r="X1455" s="12"/>
      <c r="Y1455" s="12"/>
      <c r="Z1455" s="12"/>
      <c r="AA1455" s="12"/>
      <c r="AB1455" s="12"/>
      <c r="AC1455" s="12"/>
      <c r="AD1455" s="12"/>
    </row>
    <row r="1456" spans="3:30" ht="18.75" hidden="1">
      <c r="C1456" s="12"/>
      <c r="D1456" s="13"/>
      <c r="F1456" s="12"/>
      <c r="G1456" s="13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1"/>
      <c r="T1456" s="12"/>
      <c r="U1456" s="121"/>
      <c r="V1456" s="12"/>
      <c r="W1456" s="12"/>
      <c r="X1456" s="12"/>
      <c r="Y1456" s="12"/>
      <c r="Z1456" s="12"/>
      <c r="AA1456" s="12"/>
      <c r="AB1456" s="12"/>
      <c r="AC1456" s="12"/>
      <c r="AD1456" s="12"/>
    </row>
    <row r="1457" spans="3:30" ht="18.75" hidden="1">
      <c r="C1457" s="12"/>
      <c r="D1457" s="13"/>
      <c r="F1457" s="12"/>
      <c r="G1457" s="13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1"/>
      <c r="T1457" s="12"/>
      <c r="U1457" s="121"/>
      <c r="V1457" s="12"/>
      <c r="W1457" s="12"/>
      <c r="X1457" s="12"/>
      <c r="Y1457" s="12"/>
      <c r="Z1457" s="12"/>
      <c r="AA1457" s="12"/>
      <c r="AB1457" s="12"/>
      <c r="AC1457" s="12"/>
      <c r="AD1457" s="12"/>
    </row>
    <row r="1458" spans="3:30" ht="18.75" hidden="1">
      <c r="C1458" s="12"/>
      <c r="D1458" s="13"/>
      <c r="F1458" s="12"/>
      <c r="G1458" s="13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1"/>
      <c r="T1458" s="12"/>
      <c r="U1458" s="121"/>
      <c r="V1458" s="12"/>
      <c r="W1458" s="12"/>
      <c r="X1458" s="12"/>
      <c r="Y1458" s="12"/>
      <c r="Z1458" s="12"/>
      <c r="AA1458" s="12"/>
      <c r="AB1458" s="12"/>
      <c r="AC1458" s="12"/>
      <c r="AD1458" s="12"/>
    </row>
    <row r="1459" spans="3:30" ht="18.75" hidden="1">
      <c r="C1459" s="12"/>
      <c r="D1459" s="13"/>
      <c r="F1459" s="12"/>
      <c r="G1459" s="13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1"/>
      <c r="T1459" s="12"/>
      <c r="U1459" s="121"/>
      <c r="V1459" s="12"/>
      <c r="W1459" s="12"/>
      <c r="X1459" s="12"/>
      <c r="Y1459" s="12"/>
      <c r="Z1459" s="12"/>
      <c r="AA1459" s="12"/>
      <c r="AB1459" s="12"/>
      <c r="AC1459" s="12"/>
      <c r="AD1459" s="12"/>
    </row>
    <row r="1460" spans="3:30" ht="18.75" hidden="1">
      <c r="C1460" s="12"/>
      <c r="D1460" s="13"/>
      <c r="F1460" s="12"/>
      <c r="G1460" s="13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1"/>
      <c r="T1460" s="12"/>
      <c r="U1460" s="121"/>
      <c r="V1460" s="12"/>
      <c r="W1460" s="12"/>
      <c r="X1460" s="12"/>
      <c r="Y1460" s="12"/>
      <c r="Z1460" s="12"/>
      <c r="AA1460" s="12"/>
      <c r="AB1460" s="12"/>
      <c r="AC1460" s="12"/>
      <c r="AD1460" s="12"/>
    </row>
    <row r="1461" spans="3:30" ht="18.75" hidden="1">
      <c r="C1461" s="12"/>
      <c r="D1461" s="13"/>
      <c r="F1461" s="12"/>
      <c r="G1461" s="13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1"/>
      <c r="T1461" s="12"/>
      <c r="U1461" s="121"/>
      <c r="V1461" s="12"/>
      <c r="W1461" s="12"/>
      <c r="X1461" s="12"/>
      <c r="Y1461" s="12"/>
      <c r="Z1461" s="12"/>
      <c r="AA1461" s="12"/>
      <c r="AB1461" s="12"/>
      <c r="AC1461" s="12"/>
      <c r="AD1461" s="12"/>
    </row>
    <row r="1462" spans="3:30" ht="18.75" hidden="1">
      <c r="C1462" s="12"/>
      <c r="D1462" s="13"/>
      <c r="F1462" s="12"/>
      <c r="G1462" s="13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1"/>
      <c r="T1462" s="12"/>
      <c r="U1462" s="121"/>
      <c r="V1462" s="12"/>
      <c r="W1462" s="12"/>
      <c r="X1462" s="12"/>
      <c r="Y1462" s="12"/>
      <c r="Z1462" s="12"/>
      <c r="AA1462" s="12"/>
      <c r="AB1462" s="12"/>
      <c r="AC1462" s="12"/>
      <c r="AD1462" s="12"/>
    </row>
    <row r="1463" spans="3:30" ht="18.75" hidden="1">
      <c r="C1463" s="12"/>
      <c r="D1463" s="13"/>
      <c r="F1463" s="12"/>
      <c r="G1463" s="13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1"/>
      <c r="T1463" s="12"/>
      <c r="U1463" s="121"/>
      <c r="V1463" s="12"/>
      <c r="W1463" s="12"/>
      <c r="X1463" s="12"/>
      <c r="Y1463" s="12"/>
      <c r="Z1463" s="12"/>
      <c r="AA1463" s="12"/>
      <c r="AB1463" s="12"/>
      <c r="AC1463" s="12"/>
      <c r="AD1463" s="12"/>
    </row>
    <row r="1464" spans="3:30" ht="18.75" hidden="1">
      <c r="C1464" s="12"/>
      <c r="D1464" s="13"/>
      <c r="F1464" s="12"/>
      <c r="G1464" s="13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1"/>
      <c r="T1464" s="12"/>
      <c r="U1464" s="121"/>
      <c r="V1464" s="12"/>
      <c r="W1464" s="12"/>
      <c r="X1464" s="12"/>
      <c r="Y1464" s="12"/>
      <c r="Z1464" s="12"/>
      <c r="AA1464" s="12"/>
      <c r="AB1464" s="12"/>
      <c r="AC1464" s="12"/>
      <c r="AD1464" s="12"/>
    </row>
    <row r="1465" spans="3:30" ht="18.75" hidden="1">
      <c r="C1465" s="12"/>
      <c r="D1465" s="13"/>
      <c r="F1465" s="12"/>
      <c r="G1465" s="13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1"/>
      <c r="T1465" s="12"/>
      <c r="U1465" s="121"/>
      <c r="V1465" s="12"/>
      <c r="W1465" s="12"/>
      <c r="X1465" s="12"/>
      <c r="Y1465" s="12"/>
      <c r="Z1465" s="12"/>
      <c r="AA1465" s="12"/>
      <c r="AB1465" s="12"/>
      <c r="AC1465" s="12"/>
      <c r="AD1465" s="12"/>
    </row>
    <row r="1466" spans="3:30" ht="18.75" hidden="1">
      <c r="C1466" s="12"/>
      <c r="D1466" s="13"/>
      <c r="F1466" s="12"/>
      <c r="G1466" s="13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1"/>
      <c r="T1466" s="12"/>
      <c r="U1466" s="121"/>
      <c r="V1466" s="12"/>
      <c r="W1466" s="12"/>
      <c r="X1466" s="12"/>
      <c r="Y1466" s="12"/>
      <c r="Z1466" s="12"/>
      <c r="AA1466" s="12"/>
      <c r="AB1466" s="12"/>
      <c r="AC1466" s="12"/>
      <c r="AD1466" s="12"/>
    </row>
    <row r="1467" spans="3:30" ht="18.75" hidden="1">
      <c r="C1467" s="12"/>
      <c r="D1467" s="13"/>
      <c r="F1467" s="12"/>
      <c r="G1467" s="13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1"/>
      <c r="T1467" s="12"/>
      <c r="U1467" s="121"/>
      <c r="V1467" s="12"/>
      <c r="W1467" s="12"/>
      <c r="X1467" s="12"/>
      <c r="Y1467" s="12"/>
      <c r="Z1467" s="12"/>
      <c r="AA1467" s="12"/>
      <c r="AB1467" s="12"/>
      <c r="AC1467" s="12"/>
      <c r="AD1467" s="12"/>
    </row>
    <row r="1468" spans="3:30" ht="18.75" hidden="1">
      <c r="C1468" s="12"/>
      <c r="D1468" s="13"/>
      <c r="F1468" s="12"/>
      <c r="G1468" s="13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1"/>
      <c r="T1468" s="12"/>
      <c r="U1468" s="121"/>
      <c r="V1468" s="12"/>
      <c r="W1468" s="12"/>
      <c r="X1468" s="12"/>
      <c r="Y1468" s="12"/>
      <c r="Z1468" s="12"/>
      <c r="AA1468" s="12"/>
      <c r="AB1468" s="12"/>
      <c r="AC1468" s="12"/>
      <c r="AD1468" s="12"/>
    </row>
    <row r="1469" spans="3:30" ht="18.75" hidden="1">
      <c r="C1469" s="12"/>
      <c r="D1469" s="13"/>
      <c r="F1469" s="12"/>
      <c r="G1469" s="13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1"/>
      <c r="T1469" s="12"/>
      <c r="U1469" s="121"/>
      <c r="V1469" s="12"/>
      <c r="W1469" s="12"/>
      <c r="X1469" s="12"/>
      <c r="Y1469" s="12"/>
      <c r="Z1469" s="12"/>
      <c r="AA1469" s="12"/>
      <c r="AB1469" s="12"/>
      <c r="AC1469" s="12"/>
      <c r="AD1469" s="12"/>
    </row>
    <row r="1470" spans="3:30" ht="18.75" hidden="1">
      <c r="C1470" s="12"/>
      <c r="D1470" s="13"/>
      <c r="F1470" s="12"/>
      <c r="G1470" s="13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1"/>
      <c r="T1470" s="12"/>
      <c r="U1470" s="121"/>
      <c r="V1470" s="12"/>
      <c r="W1470" s="12"/>
      <c r="X1470" s="12"/>
      <c r="Y1470" s="12"/>
      <c r="Z1470" s="12"/>
      <c r="AA1470" s="12"/>
      <c r="AB1470" s="12"/>
      <c r="AC1470" s="12"/>
      <c r="AD1470" s="12"/>
    </row>
    <row r="1471" spans="3:30" ht="18.75" hidden="1">
      <c r="C1471" s="12"/>
      <c r="D1471" s="13"/>
      <c r="F1471" s="12"/>
      <c r="G1471" s="13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1"/>
      <c r="T1471" s="12"/>
      <c r="U1471" s="121"/>
      <c r="V1471" s="12"/>
      <c r="W1471" s="12"/>
      <c r="X1471" s="12"/>
      <c r="Y1471" s="12"/>
      <c r="Z1471" s="12"/>
      <c r="AA1471" s="12"/>
      <c r="AB1471" s="12"/>
      <c r="AC1471" s="12"/>
      <c r="AD1471" s="12"/>
    </row>
    <row r="1472" spans="3:30" ht="18.75" hidden="1">
      <c r="C1472" s="12"/>
      <c r="D1472" s="13"/>
      <c r="F1472" s="12"/>
      <c r="G1472" s="13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1"/>
      <c r="T1472" s="12"/>
      <c r="U1472" s="121"/>
      <c r="V1472" s="12"/>
      <c r="W1472" s="12"/>
      <c r="X1472" s="12"/>
      <c r="Y1472" s="12"/>
      <c r="Z1472" s="12"/>
      <c r="AA1472" s="12"/>
      <c r="AB1472" s="12"/>
      <c r="AC1472" s="12"/>
      <c r="AD1472" s="12"/>
    </row>
    <row r="1473" spans="3:30" ht="18.75" hidden="1">
      <c r="C1473" s="12"/>
      <c r="D1473" s="13"/>
      <c r="F1473" s="12"/>
      <c r="G1473" s="13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1"/>
      <c r="T1473" s="12"/>
      <c r="U1473" s="121"/>
      <c r="V1473" s="12"/>
      <c r="W1473" s="12"/>
      <c r="X1473" s="12"/>
      <c r="Y1473" s="12"/>
      <c r="Z1473" s="12"/>
      <c r="AA1473" s="12"/>
      <c r="AB1473" s="12"/>
      <c r="AC1473" s="12"/>
      <c r="AD1473" s="12"/>
    </row>
    <row r="1474" spans="3:30" ht="18.75" hidden="1">
      <c r="C1474" s="12"/>
      <c r="D1474" s="13"/>
      <c r="F1474" s="12"/>
      <c r="G1474" s="13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1"/>
      <c r="T1474" s="12"/>
      <c r="U1474" s="121"/>
      <c r="V1474" s="12"/>
      <c r="W1474" s="12"/>
      <c r="X1474" s="12"/>
      <c r="Y1474" s="12"/>
      <c r="Z1474" s="12"/>
      <c r="AA1474" s="12"/>
      <c r="AB1474" s="12"/>
      <c r="AC1474" s="12"/>
      <c r="AD1474" s="12"/>
    </row>
    <row r="1475" spans="3:30" ht="18.75" hidden="1">
      <c r="C1475" s="12"/>
      <c r="D1475" s="13"/>
      <c r="F1475" s="12"/>
      <c r="G1475" s="13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1"/>
      <c r="T1475" s="12"/>
      <c r="U1475" s="121"/>
      <c r="V1475" s="12"/>
      <c r="W1475" s="12"/>
      <c r="X1475" s="12"/>
      <c r="Y1475" s="12"/>
      <c r="Z1475" s="12"/>
      <c r="AA1475" s="12"/>
      <c r="AB1475" s="12"/>
      <c r="AC1475" s="12"/>
      <c r="AD1475" s="12"/>
    </row>
    <row r="1476" spans="3:30" ht="18.75" hidden="1">
      <c r="C1476" s="12"/>
      <c r="D1476" s="13"/>
      <c r="F1476" s="12"/>
      <c r="G1476" s="13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1"/>
      <c r="T1476" s="12"/>
      <c r="U1476" s="121"/>
      <c r="V1476" s="12"/>
      <c r="W1476" s="12"/>
      <c r="X1476" s="12"/>
      <c r="Y1476" s="12"/>
      <c r="Z1476" s="12"/>
      <c r="AA1476" s="12"/>
      <c r="AB1476" s="12"/>
      <c r="AC1476" s="12"/>
      <c r="AD1476" s="12"/>
    </row>
    <row r="1477" spans="3:30" ht="18.75" hidden="1">
      <c r="C1477" s="12"/>
      <c r="D1477" s="13"/>
      <c r="F1477" s="12"/>
      <c r="G1477" s="13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1"/>
      <c r="T1477" s="12"/>
      <c r="U1477" s="121"/>
      <c r="V1477" s="12"/>
      <c r="W1477" s="12"/>
      <c r="X1477" s="12"/>
      <c r="Y1477" s="12"/>
      <c r="Z1477" s="12"/>
      <c r="AA1477" s="12"/>
      <c r="AB1477" s="12"/>
      <c r="AC1477" s="12"/>
      <c r="AD1477" s="12"/>
    </row>
    <row r="1478" spans="3:30" ht="18.75" hidden="1">
      <c r="C1478" s="12"/>
      <c r="D1478" s="13"/>
      <c r="F1478" s="12"/>
      <c r="G1478" s="13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1"/>
      <c r="T1478" s="12"/>
      <c r="U1478" s="121"/>
      <c r="V1478" s="12"/>
      <c r="W1478" s="12"/>
      <c r="X1478" s="12"/>
      <c r="Y1478" s="12"/>
      <c r="Z1478" s="12"/>
      <c r="AA1478" s="12"/>
      <c r="AB1478" s="12"/>
      <c r="AC1478" s="12"/>
      <c r="AD1478" s="12"/>
    </row>
    <row r="1479" spans="3:30" ht="18.75" hidden="1">
      <c r="C1479" s="12"/>
      <c r="D1479" s="13"/>
      <c r="F1479" s="12"/>
      <c r="G1479" s="13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1"/>
      <c r="T1479" s="12"/>
      <c r="U1479" s="121"/>
      <c r="V1479" s="12"/>
      <c r="W1479" s="12"/>
      <c r="X1479" s="12"/>
      <c r="Y1479" s="12"/>
      <c r="Z1479" s="12"/>
      <c r="AA1479" s="12"/>
      <c r="AB1479" s="12"/>
      <c r="AC1479" s="12"/>
      <c r="AD1479" s="12"/>
    </row>
    <row r="1480" spans="3:30" ht="18.75" hidden="1">
      <c r="C1480" s="12"/>
      <c r="D1480" s="13"/>
      <c r="F1480" s="12"/>
      <c r="G1480" s="13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1"/>
      <c r="T1480" s="12"/>
      <c r="U1480" s="121"/>
      <c r="V1480" s="12"/>
      <c r="W1480" s="12"/>
      <c r="X1480" s="12"/>
      <c r="Y1480" s="12"/>
      <c r="Z1480" s="12"/>
      <c r="AA1480" s="12"/>
      <c r="AB1480" s="12"/>
      <c r="AC1480" s="12"/>
      <c r="AD1480" s="12"/>
    </row>
    <row r="1481" spans="3:30" ht="18.75" hidden="1">
      <c r="C1481" s="12"/>
      <c r="D1481" s="13"/>
      <c r="F1481" s="12"/>
      <c r="G1481" s="13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1"/>
      <c r="T1481" s="12"/>
      <c r="U1481" s="121"/>
      <c r="V1481" s="12"/>
      <c r="W1481" s="12"/>
      <c r="X1481" s="12"/>
      <c r="Y1481" s="12"/>
      <c r="Z1481" s="12"/>
      <c r="AA1481" s="12"/>
      <c r="AB1481" s="12"/>
      <c r="AC1481" s="12"/>
      <c r="AD1481" s="12"/>
    </row>
    <row r="1482" spans="3:30" ht="18.75" hidden="1">
      <c r="C1482" s="12"/>
      <c r="D1482" s="13"/>
      <c r="F1482" s="12"/>
      <c r="G1482" s="13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1"/>
      <c r="T1482" s="12"/>
      <c r="U1482" s="121"/>
      <c r="V1482" s="12"/>
      <c r="W1482" s="12"/>
      <c r="X1482" s="12"/>
      <c r="Y1482" s="12"/>
      <c r="Z1482" s="12"/>
      <c r="AA1482" s="12"/>
      <c r="AB1482" s="12"/>
      <c r="AC1482" s="12"/>
      <c r="AD1482" s="12"/>
    </row>
    <row r="1483" spans="3:30" ht="18.75" hidden="1">
      <c r="C1483" s="12"/>
      <c r="D1483" s="13"/>
      <c r="F1483" s="12"/>
      <c r="G1483" s="13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1"/>
      <c r="T1483" s="12"/>
      <c r="U1483" s="121"/>
      <c r="V1483" s="12"/>
      <c r="W1483" s="12"/>
      <c r="X1483" s="12"/>
      <c r="Y1483" s="12"/>
      <c r="Z1483" s="12"/>
      <c r="AA1483" s="12"/>
      <c r="AB1483" s="12"/>
      <c r="AC1483" s="12"/>
      <c r="AD1483" s="12"/>
    </row>
    <row r="1484" spans="3:30" ht="18.75" hidden="1">
      <c r="C1484" s="12"/>
      <c r="D1484" s="13"/>
      <c r="F1484" s="12"/>
      <c r="G1484" s="13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1"/>
      <c r="T1484" s="12"/>
      <c r="U1484" s="121"/>
      <c r="V1484" s="12"/>
      <c r="W1484" s="12"/>
      <c r="X1484" s="12"/>
      <c r="Y1484" s="12"/>
      <c r="Z1484" s="12"/>
      <c r="AA1484" s="12"/>
      <c r="AB1484" s="12"/>
      <c r="AC1484" s="12"/>
      <c r="AD1484" s="12"/>
    </row>
    <row r="1485" spans="3:30" ht="18.75" hidden="1">
      <c r="C1485" s="12"/>
      <c r="D1485" s="13"/>
      <c r="F1485" s="12"/>
      <c r="G1485" s="13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1"/>
      <c r="T1485" s="12"/>
      <c r="U1485" s="121"/>
      <c r="V1485" s="12"/>
      <c r="W1485" s="12"/>
      <c r="X1485" s="12"/>
      <c r="Y1485" s="12"/>
      <c r="Z1485" s="12"/>
      <c r="AA1485" s="12"/>
      <c r="AB1485" s="12"/>
      <c r="AC1485" s="12"/>
      <c r="AD1485" s="12"/>
    </row>
    <row r="1486" spans="3:30" ht="18.75" hidden="1">
      <c r="C1486" s="12"/>
      <c r="D1486" s="13"/>
      <c r="F1486" s="12"/>
      <c r="G1486" s="13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1"/>
      <c r="T1486" s="12"/>
      <c r="U1486" s="121"/>
      <c r="V1486" s="12"/>
      <c r="W1486" s="12"/>
      <c r="X1486" s="12"/>
      <c r="Y1486" s="12"/>
      <c r="Z1486" s="12"/>
      <c r="AA1486" s="12"/>
      <c r="AB1486" s="12"/>
      <c r="AC1486" s="12"/>
      <c r="AD1486" s="12"/>
    </row>
    <row r="1487" spans="3:30" ht="18.75" hidden="1">
      <c r="C1487" s="12"/>
      <c r="D1487" s="13"/>
      <c r="F1487" s="12"/>
      <c r="G1487" s="13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1"/>
      <c r="T1487" s="12"/>
      <c r="U1487" s="121"/>
      <c r="V1487" s="12"/>
      <c r="W1487" s="12"/>
      <c r="X1487" s="12"/>
      <c r="Y1487" s="12"/>
      <c r="Z1487" s="12"/>
      <c r="AA1487" s="12"/>
      <c r="AB1487" s="12"/>
      <c r="AC1487" s="12"/>
      <c r="AD1487" s="12"/>
    </row>
    <row r="1488" spans="3:30" ht="18.75" hidden="1">
      <c r="C1488" s="12"/>
      <c r="D1488" s="13"/>
      <c r="F1488" s="12"/>
      <c r="G1488" s="13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1"/>
      <c r="T1488" s="12"/>
      <c r="U1488" s="121"/>
      <c r="V1488" s="12"/>
      <c r="W1488" s="12"/>
      <c r="X1488" s="12"/>
      <c r="Y1488" s="12"/>
      <c r="Z1488" s="12"/>
      <c r="AA1488" s="12"/>
      <c r="AB1488" s="12"/>
      <c r="AC1488" s="12"/>
      <c r="AD1488" s="12"/>
    </row>
    <row r="1489" spans="3:30" ht="18.75" hidden="1">
      <c r="C1489" s="12"/>
      <c r="D1489" s="13"/>
      <c r="F1489" s="12"/>
      <c r="G1489" s="13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1"/>
      <c r="T1489" s="12"/>
      <c r="U1489" s="121"/>
      <c r="V1489" s="12"/>
      <c r="W1489" s="12"/>
      <c r="X1489" s="12"/>
      <c r="Y1489" s="12"/>
      <c r="Z1489" s="12"/>
      <c r="AA1489" s="12"/>
      <c r="AB1489" s="12"/>
      <c r="AC1489" s="12"/>
      <c r="AD1489" s="12"/>
    </row>
    <row r="1490" spans="3:30" ht="18.75" hidden="1">
      <c r="C1490" s="12"/>
      <c r="D1490" s="13"/>
      <c r="F1490" s="12"/>
      <c r="G1490" s="13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1"/>
      <c r="T1490" s="12"/>
      <c r="U1490" s="121"/>
      <c r="V1490" s="12"/>
      <c r="W1490" s="12"/>
      <c r="X1490" s="12"/>
      <c r="Y1490" s="12"/>
      <c r="Z1490" s="12"/>
      <c r="AA1490" s="12"/>
      <c r="AB1490" s="12"/>
      <c r="AC1490" s="12"/>
      <c r="AD1490" s="12"/>
    </row>
    <row r="1491" spans="3:30" ht="18.75" hidden="1">
      <c r="C1491" s="12"/>
      <c r="D1491" s="13"/>
      <c r="F1491" s="12"/>
      <c r="G1491" s="13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1"/>
      <c r="T1491" s="12"/>
      <c r="U1491" s="121"/>
      <c r="V1491" s="12"/>
      <c r="W1491" s="12"/>
      <c r="X1491" s="12"/>
      <c r="Y1491" s="12"/>
      <c r="Z1491" s="12"/>
      <c r="AA1491" s="12"/>
      <c r="AB1491" s="12"/>
      <c r="AC1491" s="12"/>
      <c r="AD1491" s="12"/>
    </row>
    <row r="1492" spans="3:30" ht="18.75" hidden="1">
      <c r="C1492" s="12"/>
      <c r="D1492" s="13"/>
      <c r="F1492" s="12"/>
      <c r="G1492" s="13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1"/>
      <c r="T1492" s="12"/>
      <c r="U1492" s="121"/>
      <c r="V1492" s="12"/>
      <c r="W1492" s="12"/>
      <c r="X1492" s="12"/>
      <c r="Y1492" s="12"/>
      <c r="Z1492" s="12"/>
      <c r="AA1492" s="12"/>
      <c r="AB1492" s="12"/>
      <c r="AC1492" s="12"/>
      <c r="AD1492" s="12"/>
    </row>
    <row r="1493" spans="3:30" ht="18.75" hidden="1">
      <c r="C1493" s="12"/>
      <c r="D1493" s="13"/>
      <c r="F1493" s="12"/>
      <c r="G1493" s="13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1"/>
      <c r="T1493" s="12"/>
      <c r="U1493" s="121"/>
      <c r="V1493" s="12"/>
      <c r="W1493" s="12"/>
      <c r="X1493" s="12"/>
      <c r="Y1493" s="12"/>
      <c r="Z1493" s="12"/>
      <c r="AA1493" s="12"/>
      <c r="AB1493" s="12"/>
      <c r="AC1493" s="12"/>
      <c r="AD1493" s="12"/>
    </row>
    <row r="1494" spans="3:30" ht="18.75" hidden="1">
      <c r="C1494" s="12"/>
      <c r="D1494" s="13"/>
      <c r="F1494" s="12"/>
      <c r="G1494" s="13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1"/>
      <c r="T1494" s="12"/>
      <c r="U1494" s="121"/>
      <c r="V1494" s="12"/>
      <c r="W1494" s="12"/>
      <c r="X1494" s="12"/>
      <c r="Y1494" s="12"/>
      <c r="Z1494" s="12"/>
      <c r="AA1494" s="12"/>
      <c r="AB1494" s="12"/>
      <c r="AC1494" s="12"/>
      <c r="AD1494" s="12"/>
    </row>
    <row r="1495" spans="3:30" ht="18.75" hidden="1">
      <c r="C1495" s="12"/>
      <c r="D1495" s="13"/>
      <c r="F1495" s="12"/>
      <c r="G1495" s="13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1"/>
      <c r="T1495" s="12"/>
      <c r="U1495" s="121"/>
      <c r="V1495" s="12"/>
      <c r="W1495" s="12"/>
      <c r="X1495" s="12"/>
      <c r="Y1495" s="12"/>
      <c r="Z1495" s="12"/>
      <c r="AA1495" s="12"/>
      <c r="AB1495" s="12"/>
      <c r="AC1495" s="12"/>
      <c r="AD1495" s="12"/>
    </row>
    <row r="1496" spans="3:30" ht="18.75" hidden="1">
      <c r="C1496" s="12"/>
      <c r="D1496" s="13"/>
      <c r="F1496" s="12"/>
      <c r="G1496" s="13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1"/>
      <c r="T1496" s="12"/>
      <c r="U1496" s="121"/>
      <c r="V1496" s="12"/>
      <c r="W1496" s="12"/>
      <c r="X1496" s="12"/>
      <c r="Y1496" s="12"/>
      <c r="Z1496" s="12"/>
      <c r="AA1496" s="12"/>
      <c r="AB1496" s="12"/>
      <c r="AC1496" s="12"/>
      <c r="AD1496" s="12"/>
    </row>
    <row r="1497" spans="3:30" ht="18.75" hidden="1">
      <c r="C1497" s="12"/>
      <c r="D1497" s="13"/>
      <c r="F1497" s="12"/>
      <c r="G1497" s="13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1"/>
      <c r="T1497" s="12"/>
      <c r="U1497" s="121"/>
      <c r="V1497" s="12"/>
      <c r="W1497" s="12"/>
      <c r="X1497" s="12"/>
      <c r="Y1497" s="12"/>
      <c r="Z1497" s="12"/>
      <c r="AA1497" s="12"/>
      <c r="AB1497" s="12"/>
      <c r="AC1497" s="12"/>
      <c r="AD1497" s="12"/>
    </row>
    <row r="1498" spans="3:30" ht="18.75" hidden="1">
      <c r="C1498" s="12"/>
      <c r="D1498" s="13"/>
      <c r="F1498" s="12"/>
      <c r="G1498" s="13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1"/>
      <c r="T1498" s="12"/>
      <c r="U1498" s="121"/>
      <c r="V1498" s="12"/>
      <c r="W1498" s="12"/>
      <c r="X1498" s="12"/>
      <c r="Y1498" s="12"/>
      <c r="Z1498" s="12"/>
      <c r="AA1498" s="12"/>
      <c r="AB1498" s="12"/>
      <c r="AC1498" s="12"/>
      <c r="AD1498" s="12"/>
    </row>
    <row r="1499" spans="3:30" ht="18.75" hidden="1">
      <c r="C1499" s="12"/>
      <c r="D1499" s="13"/>
      <c r="F1499" s="12"/>
      <c r="G1499" s="13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1"/>
      <c r="T1499" s="12"/>
      <c r="U1499" s="121"/>
      <c r="V1499" s="12"/>
      <c r="W1499" s="12"/>
      <c r="X1499" s="12"/>
      <c r="Y1499" s="12"/>
      <c r="Z1499" s="12"/>
      <c r="AA1499" s="12"/>
      <c r="AB1499" s="12"/>
      <c r="AC1499" s="12"/>
      <c r="AD1499" s="12"/>
    </row>
    <row r="1500" spans="3:30" ht="18.75" hidden="1">
      <c r="C1500" s="12"/>
      <c r="D1500" s="13"/>
      <c r="F1500" s="12"/>
      <c r="G1500" s="13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1"/>
      <c r="T1500" s="12"/>
      <c r="U1500" s="121"/>
      <c r="V1500" s="12"/>
      <c r="W1500" s="12"/>
      <c r="X1500" s="12"/>
      <c r="Y1500" s="12"/>
      <c r="Z1500" s="12"/>
      <c r="AA1500" s="12"/>
      <c r="AB1500" s="12"/>
      <c r="AC1500" s="12"/>
      <c r="AD1500" s="12"/>
    </row>
    <row r="1501" spans="3:30" ht="18.75" hidden="1">
      <c r="C1501" s="12"/>
      <c r="D1501" s="13"/>
      <c r="F1501" s="12"/>
      <c r="G1501" s="13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1"/>
      <c r="T1501" s="12"/>
      <c r="U1501" s="121"/>
      <c r="V1501" s="12"/>
      <c r="W1501" s="12"/>
      <c r="X1501" s="12"/>
      <c r="Y1501" s="12"/>
      <c r="Z1501" s="12"/>
      <c r="AA1501" s="12"/>
      <c r="AB1501" s="12"/>
      <c r="AC1501" s="12"/>
      <c r="AD1501" s="12"/>
    </row>
    <row r="1502" spans="3:30" ht="18.75" hidden="1">
      <c r="C1502" s="12"/>
      <c r="D1502" s="13"/>
      <c r="F1502" s="12"/>
      <c r="G1502" s="13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1"/>
      <c r="T1502" s="12"/>
      <c r="U1502" s="121"/>
      <c r="V1502" s="12"/>
      <c r="W1502" s="12"/>
      <c r="X1502" s="12"/>
      <c r="Y1502" s="12"/>
      <c r="Z1502" s="12"/>
      <c r="AA1502" s="12"/>
      <c r="AB1502" s="12"/>
      <c r="AC1502" s="12"/>
      <c r="AD1502" s="12"/>
    </row>
    <row r="1503" spans="3:30" ht="18.75" hidden="1">
      <c r="C1503" s="12"/>
      <c r="D1503" s="13"/>
      <c r="F1503" s="12"/>
      <c r="G1503" s="13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1"/>
      <c r="T1503" s="12"/>
      <c r="U1503" s="121"/>
      <c r="V1503" s="12"/>
      <c r="W1503" s="12"/>
      <c r="X1503" s="12"/>
      <c r="Y1503" s="12"/>
      <c r="Z1503" s="12"/>
      <c r="AA1503" s="12"/>
      <c r="AB1503" s="12"/>
      <c r="AC1503" s="12"/>
      <c r="AD1503" s="12"/>
    </row>
    <row r="1504" spans="3:30" ht="18.75" hidden="1">
      <c r="C1504" s="12"/>
      <c r="D1504" s="13"/>
      <c r="F1504" s="12"/>
      <c r="G1504" s="13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1"/>
      <c r="T1504" s="12"/>
      <c r="U1504" s="121"/>
      <c r="V1504" s="12"/>
      <c r="W1504" s="12"/>
      <c r="X1504" s="12"/>
      <c r="Y1504" s="12"/>
      <c r="Z1504" s="12"/>
      <c r="AA1504" s="12"/>
      <c r="AB1504" s="12"/>
      <c r="AC1504" s="12"/>
      <c r="AD1504" s="12"/>
    </row>
    <row r="1505" spans="3:30" ht="18.75" hidden="1">
      <c r="C1505" s="12"/>
      <c r="D1505" s="13"/>
      <c r="F1505" s="12"/>
      <c r="G1505" s="13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1"/>
      <c r="T1505" s="12"/>
      <c r="U1505" s="121"/>
      <c r="V1505" s="12"/>
      <c r="W1505" s="12"/>
      <c r="X1505" s="12"/>
      <c r="Y1505" s="12"/>
      <c r="Z1505" s="12"/>
      <c r="AA1505" s="12"/>
      <c r="AB1505" s="12"/>
      <c r="AC1505" s="12"/>
      <c r="AD1505" s="12"/>
    </row>
    <row r="1506" spans="3:30" ht="18.75" hidden="1">
      <c r="C1506" s="12"/>
      <c r="D1506" s="13"/>
      <c r="F1506" s="12"/>
      <c r="G1506" s="13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1"/>
      <c r="T1506" s="12"/>
      <c r="U1506" s="121"/>
      <c r="V1506" s="12"/>
      <c r="W1506" s="12"/>
      <c r="X1506" s="12"/>
      <c r="Y1506" s="12"/>
      <c r="Z1506" s="12"/>
      <c r="AA1506" s="12"/>
      <c r="AB1506" s="12"/>
      <c r="AC1506" s="12"/>
      <c r="AD1506" s="12"/>
    </row>
    <row r="1507" spans="3:30" ht="18.75" hidden="1">
      <c r="C1507" s="12"/>
      <c r="D1507" s="13"/>
      <c r="F1507" s="12"/>
      <c r="G1507" s="13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1"/>
      <c r="T1507" s="12"/>
      <c r="U1507" s="121"/>
      <c r="V1507" s="12"/>
      <c r="W1507" s="12"/>
      <c r="X1507" s="12"/>
      <c r="Y1507" s="12"/>
      <c r="Z1507" s="12"/>
      <c r="AA1507" s="12"/>
      <c r="AB1507" s="12"/>
      <c r="AC1507" s="12"/>
      <c r="AD1507" s="12"/>
    </row>
    <row r="1508" spans="3:30" ht="18.75" hidden="1">
      <c r="C1508" s="12"/>
      <c r="D1508" s="13"/>
      <c r="F1508" s="12"/>
      <c r="G1508" s="13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1"/>
      <c r="T1508" s="12"/>
      <c r="U1508" s="121"/>
      <c r="V1508" s="12"/>
      <c r="W1508" s="12"/>
      <c r="X1508" s="12"/>
      <c r="Y1508" s="12"/>
      <c r="Z1508" s="12"/>
      <c r="AA1508" s="12"/>
      <c r="AB1508" s="12"/>
      <c r="AC1508" s="12"/>
      <c r="AD1508" s="12"/>
    </row>
    <row r="1509" spans="3:30" ht="18.75" hidden="1">
      <c r="C1509" s="12"/>
      <c r="D1509" s="13"/>
      <c r="F1509" s="12"/>
      <c r="G1509" s="13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1"/>
      <c r="T1509" s="12"/>
      <c r="U1509" s="121"/>
      <c r="V1509" s="12"/>
      <c r="W1509" s="12"/>
      <c r="X1509" s="12"/>
      <c r="Y1509" s="12"/>
      <c r="Z1509" s="12"/>
      <c r="AA1509" s="12"/>
      <c r="AB1509" s="12"/>
      <c r="AC1509" s="12"/>
      <c r="AD1509" s="12"/>
    </row>
    <row r="1510" spans="3:30" ht="18.75" hidden="1">
      <c r="C1510" s="12"/>
      <c r="D1510" s="13"/>
      <c r="F1510" s="12"/>
      <c r="G1510" s="13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1"/>
      <c r="T1510" s="12"/>
      <c r="U1510" s="121"/>
      <c r="V1510" s="12"/>
      <c r="W1510" s="12"/>
      <c r="X1510" s="12"/>
      <c r="Y1510" s="12"/>
      <c r="Z1510" s="12"/>
      <c r="AA1510" s="12"/>
      <c r="AB1510" s="12"/>
      <c r="AC1510" s="12"/>
      <c r="AD1510" s="12"/>
    </row>
    <row r="1511" spans="3:30" ht="18.75" hidden="1">
      <c r="C1511" s="12"/>
      <c r="D1511" s="13"/>
      <c r="F1511" s="12"/>
      <c r="G1511" s="13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1"/>
      <c r="T1511" s="12"/>
      <c r="U1511" s="121"/>
      <c r="V1511" s="12"/>
      <c r="W1511" s="12"/>
      <c r="X1511" s="12"/>
      <c r="Y1511" s="12"/>
      <c r="Z1511" s="12"/>
      <c r="AA1511" s="12"/>
      <c r="AB1511" s="12"/>
      <c r="AC1511" s="12"/>
      <c r="AD1511" s="12"/>
    </row>
    <row r="1512" spans="3:30" ht="18.75" hidden="1">
      <c r="C1512" s="12"/>
      <c r="D1512" s="13"/>
      <c r="F1512" s="12"/>
      <c r="G1512" s="13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1"/>
      <c r="T1512" s="12"/>
      <c r="U1512" s="121"/>
      <c r="V1512" s="12"/>
      <c r="W1512" s="12"/>
      <c r="X1512" s="12"/>
      <c r="Y1512" s="12"/>
      <c r="Z1512" s="12"/>
      <c r="AA1512" s="12"/>
      <c r="AB1512" s="12"/>
      <c r="AC1512" s="12"/>
      <c r="AD1512" s="12"/>
    </row>
    <row r="1513" spans="3:30" ht="18.75" hidden="1">
      <c r="C1513" s="12"/>
      <c r="D1513" s="13"/>
      <c r="F1513" s="12"/>
      <c r="G1513" s="13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1"/>
      <c r="T1513" s="12"/>
      <c r="U1513" s="121"/>
      <c r="V1513" s="12"/>
      <c r="W1513" s="12"/>
      <c r="X1513" s="12"/>
      <c r="Y1513" s="12"/>
      <c r="Z1513" s="12"/>
      <c r="AA1513" s="12"/>
      <c r="AB1513" s="12"/>
      <c r="AC1513" s="12"/>
      <c r="AD1513" s="12"/>
    </row>
    <row r="1514" spans="3:30" ht="18.75" hidden="1">
      <c r="C1514" s="12"/>
      <c r="D1514" s="13"/>
      <c r="F1514" s="12"/>
      <c r="G1514" s="13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1"/>
      <c r="T1514" s="12"/>
      <c r="U1514" s="121"/>
      <c r="V1514" s="12"/>
      <c r="W1514" s="12"/>
      <c r="X1514" s="12"/>
      <c r="Y1514" s="12"/>
      <c r="Z1514" s="12"/>
      <c r="AA1514" s="12"/>
      <c r="AB1514" s="12"/>
      <c r="AC1514" s="12"/>
      <c r="AD1514" s="12"/>
    </row>
    <row r="1515" spans="3:30" ht="18.75" hidden="1">
      <c r="C1515" s="12"/>
      <c r="D1515" s="13"/>
      <c r="F1515" s="12"/>
      <c r="G1515" s="13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1"/>
      <c r="T1515" s="12"/>
      <c r="U1515" s="121"/>
      <c r="V1515" s="12"/>
      <c r="W1515" s="12"/>
      <c r="X1515" s="12"/>
      <c r="Y1515" s="12"/>
      <c r="Z1515" s="12"/>
      <c r="AA1515" s="12"/>
      <c r="AB1515" s="12"/>
      <c r="AC1515" s="12"/>
      <c r="AD1515" s="12"/>
    </row>
    <row r="1516" spans="3:30" ht="18.75" hidden="1">
      <c r="C1516" s="12"/>
      <c r="D1516" s="13"/>
      <c r="F1516" s="12"/>
      <c r="G1516" s="13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1"/>
      <c r="T1516" s="12"/>
      <c r="U1516" s="121"/>
      <c r="V1516" s="12"/>
      <c r="W1516" s="12"/>
      <c r="X1516" s="12"/>
      <c r="Y1516" s="12"/>
      <c r="Z1516" s="12"/>
      <c r="AA1516" s="12"/>
      <c r="AB1516" s="12"/>
      <c r="AC1516" s="12"/>
      <c r="AD1516" s="12"/>
    </row>
    <row r="1517" spans="3:30" ht="18.75" hidden="1">
      <c r="C1517" s="12"/>
      <c r="D1517" s="13"/>
      <c r="F1517" s="12"/>
      <c r="G1517" s="13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1"/>
      <c r="T1517" s="12"/>
      <c r="U1517" s="121"/>
      <c r="V1517" s="12"/>
      <c r="W1517" s="12"/>
      <c r="X1517" s="12"/>
      <c r="Y1517" s="12"/>
      <c r="Z1517" s="12"/>
      <c r="AA1517" s="12"/>
      <c r="AB1517" s="12"/>
      <c r="AC1517" s="12"/>
      <c r="AD1517" s="12"/>
    </row>
    <row r="1518" spans="3:30" ht="18.75" hidden="1">
      <c r="C1518" s="12"/>
      <c r="D1518" s="13"/>
      <c r="F1518" s="12"/>
      <c r="G1518" s="13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1"/>
      <c r="T1518" s="12"/>
      <c r="U1518" s="121"/>
      <c r="V1518" s="12"/>
      <c r="W1518" s="12"/>
      <c r="X1518" s="12"/>
      <c r="Y1518" s="12"/>
      <c r="Z1518" s="12"/>
      <c r="AA1518" s="12"/>
      <c r="AB1518" s="12"/>
      <c r="AC1518" s="12"/>
      <c r="AD1518" s="12"/>
    </row>
    <row r="1519" spans="3:30" ht="18.75" hidden="1">
      <c r="C1519" s="12"/>
      <c r="D1519" s="13"/>
      <c r="F1519" s="12"/>
      <c r="G1519" s="13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1"/>
      <c r="T1519" s="12"/>
      <c r="U1519" s="121"/>
      <c r="V1519" s="12"/>
      <c r="W1519" s="12"/>
      <c r="X1519" s="12"/>
      <c r="Y1519" s="12"/>
      <c r="Z1519" s="12"/>
      <c r="AA1519" s="12"/>
      <c r="AB1519" s="12"/>
      <c r="AC1519" s="12"/>
      <c r="AD1519" s="12"/>
    </row>
    <row r="1520" spans="3:30" ht="18.75" hidden="1">
      <c r="C1520" s="12"/>
      <c r="D1520" s="13"/>
      <c r="F1520" s="12"/>
      <c r="G1520" s="13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1"/>
      <c r="T1520" s="12"/>
      <c r="U1520" s="121"/>
      <c r="V1520" s="12"/>
      <c r="W1520" s="12"/>
      <c r="X1520" s="12"/>
      <c r="Y1520" s="12"/>
      <c r="Z1520" s="12"/>
      <c r="AA1520" s="12"/>
      <c r="AB1520" s="12"/>
      <c r="AC1520" s="12"/>
      <c r="AD1520" s="12"/>
    </row>
    <row r="1521" spans="3:30" ht="18.75" hidden="1">
      <c r="C1521" s="12"/>
      <c r="D1521" s="13"/>
      <c r="F1521" s="12"/>
      <c r="G1521" s="13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1"/>
      <c r="T1521" s="12"/>
      <c r="U1521" s="121"/>
      <c r="V1521" s="12"/>
      <c r="W1521" s="12"/>
      <c r="X1521" s="12"/>
      <c r="Y1521" s="12"/>
      <c r="Z1521" s="12"/>
      <c r="AA1521" s="12"/>
      <c r="AB1521" s="12"/>
      <c r="AC1521" s="12"/>
      <c r="AD1521" s="12"/>
    </row>
    <row r="1522" spans="3:30" ht="18.75" hidden="1">
      <c r="C1522" s="12"/>
      <c r="D1522" s="13"/>
      <c r="F1522" s="12"/>
      <c r="G1522" s="13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1"/>
      <c r="T1522" s="12"/>
      <c r="U1522" s="121"/>
      <c r="V1522" s="12"/>
      <c r="W1522" s="12"/>
      <c r="X1522" s="12"/>
      <c r="Y1522" s="12"/>
      <c r="Z1522" s="12"/>
      <c r="AA1522" s="12"/>
      <c r="AB1522" s="12"/>
      <c r="AC1522" s="12"/>
      <c r="AD1522" s="12"/>
    </row>
    <row r="1523" spans="3:30" ht="18.75" hidden="1">
      <c r="C1523" s="12"/>
      <c r="D1523" s="13"/>
      <c r="F1523" s="12"/>
      <c r="G1523" s="13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1"/>
      <c r="T1523" s="12"/>
      <c r="U1523" s="121"/>
      <c r="V1523" s="12"/>
      <c r="W1523" s="12"/>
      <c r="X1523" s="12"/>
      <c r="Y1523" s="12"/>
      <c r="Z1523" s="12"/>
      <c r="AA1523" s="12"/>
      <c r="AB1523" s="12"/>
      <c r="AC1523" s="12"/>
      <c r="AD1523" s="12"/>
    </row>
    <row r="1524" spans="3:30" ht="18.75" hidden="1">
      <c r="C1524" s="12"/>
      <c r="D1524" s="13"/>
      <c r="F1524" s="12"/>
      <c r="G1524" s="13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1"/>
      <c r="T1524" s="12"/>
      <c r="U1524" s="121"/>
      <c r="V1524" s="12"/>
      <c r="W1524" s="12"/>
      <c r="X1524" s="12"/>
      <c r="Y1524" s="12"/>
      <c r="Z1524" s="12"/>
      <c r="AA1524" s="12"/>
      <c r="AB1524" s="12"/>
      <c r="AC1524" s="12"/>
      <c r="AD1524" s="12"/>
    </row>
    <row r="1525" spans="3:30" ht="18.75" hidden="1">
      <c r="C1525" s="12"/>
      <c r="D1525" s="13"/>
      <c r="F1525" s="12"/>
      <c r="G1525" s="13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1"/>
      <c r="T1525" s="12"/>
      <c r="U1525" s="121"/>
      <c r="V1525" s="12"/>
      <c r="W1525" s="12"/>
      <c r="X1525" s="12"/>
      <c r="Y1525" s="12"/>
      <c r="Z1525" s="12"/>
      <c r="AA1525" s="12"/>
      <c r="AB1525" s="12"/>
      <c r="AC1525" s="12"/>
      <c r="AD1525" s="12"/>
    </row>
    <row r="1526" spans="3:30" ht="18.75" hidden="1">
      <c r="C1526" s="12"/>
      <c r="D1526" s="13"/>
      <c r="F1526" s="12"/>
      <c r="G1526" s="13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1"/>
      <c r="T1526" s="12"/>
      <c r="U1526" s="121"/>
      <c r="V1526" s="12"/>
      <c r="W1526" s="12"/>
      <c r="X1526" s="12"/>
      <c r="Y1526" s="12"/>
      <c r="Z1526" s="12"/>
      <c r="AA1526" s="12"/>
      <c r="AB1526" s="12"/>
      <c r="AC1526" s="12"/>
      <c r="AD1526" s="12"/>
    </row>
    <row r="1527" spans="3:30" ht="18.75" hidden="1">
      <c r="C1527" s="12"/>
      <c r="D1527" s="13"/>
      <c r="F1527" s="12"/>
      <c r="G1527" s="13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1"/>
      <c r="T1527" s="12"/>
      <c r="U1527" s="121"/>
      <c r="V1527" s="12"/>
      <c r="W1527" s="12"/>
      <c r="X1527" s="12"/>
      <c r="Y1527" s="12"/>
      <c r="Z1527" s="12"/>
      <c r="AA1527" s="12"/>
      <c r="AB1527" s="12"/>
      <c r="AC1527" s="12"/>
      <c r="AD1527" s="12"/>
    </row>
    <row r="1528" spans="3:30" ht="18.75" hidden="1">
      <c r="C1528" s="12"/>
      <c r="D1528" s="13"/>
      <c r="F1528" s="12"/>
      <c r="G1528" s="13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1"/>
      <c r="T1528" s="12"/>
      <c r="U1528" s="121"/>
      <c r="V1528" s="12"/>
      <c r="W1528" s="12"/>
      <c r="X1528" s="12"/>
      <c r="Y1528" s="12"/>
      <c r="Z1528" s="12"/>
      <c r="AA1528" s="12"/>
      <c r="AB1528" s="12"/>
      <c r="AC1528" s="12"/>
      <c r="AD1528" s="12"/>
    </row>
    <row r="1529" spans="3:30" ht="18.75" hidden="1">
      <c r="C1529" s="12"/>
      <c r="D1529" s="13"/>
      <c r="F1529" s="12"/>
      <c r="G1529" s="13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1"/>
      <c r="T1529" s="12"/>
      <c r="U1529" s="121"/>
      <c r="V1529" s="12"/>
      <c r="W1529" s="12"/>
      <c r="X1529" s="12"/>
      <c r="Y1529" s="12"/>
      <c r="Z1529" s="12"/>
      <c r="AA1529" s="12"/>
      <c r="AB1529" s="12"/>
      <c r="AC1529" s="12"/>
      <c r="AD1529" s="12"/>
    </row>
    <row r="1530" spans="3:30" ht="18.75" hidden="1">
      <c r="C1530" s="12"/>
      <c r="D1530" s="13"/>
      <c r="F1530" s="12"/>
      <c r="G1530" s="13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1"/>
      <c r="T1530" s="12"/>
      <c r="U1530" s="121"/>
      <c r="V1530" s="12"/>
      <c r="W1530" s="12"/>
      <c r="X1530" s="12"/>
      <c r="Y1530" s="12"/>
      <c r="Z1530" s="12"/>
      <c r="AA1530" s="12"/>
      <c r="AB1530" s="12"/>
      <c r="AC1530" s="12"/>
      <c r="AD1530" s="12"/>
    </row>
    <row r="1531" spans="3:30" ht="18.75" hidden="1">
      <c r="C1531" s="12"/>
      <c r="D1531" s="13"/>
      <c r="F1531" s="12"/>
      <c r="G1531" s="13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1"/>
      <c r="T1531" s="12"/>
      <c r="U1531" s="121"/>
      <c r="V1531" s="12"/>
      <c r="W1531" s="12"/>
      <c r="X1531" s="12"/>
      <c r="Y1531" s="12"/>
      <c r="Z1531" s="12"/>
      <c r="AA1531" s="12"/>
      <c r="AB1531" s="12"/>
      <c r="AC1531" s="12"/>
      <c r="AD1531" s="12"/>
    </row>
    <row r="1532" spans="3:30" ht="18.75" hidden="1">
      <c r="C1532" s="12"/>
      <c r="D1532" s="13"/>
      <c r="F1532" s="12"/>
      <c r="G1532" s="13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1"/>
      <c r="T1532" s="12"/>
      <c r="U1532" s="121"/>
      <c r="V1532" s="12"/>
      <c r="W1532" s="12"/>
      <c r="X1532" s="12"/>
      <c r="Y1532" s="12"/>
      <c r="Z1532" s="12"/>
      <c r="AA1532" s="12"/>
      <c r="AB1532" s="12"/>
      <c r="AC1532" s="12"/>
      <c r="AD1532" s="12"/>
    </row>
    <row r="1533" spans="3:30" ht="18.75" hidden="1">
      <c r="C1533" s="12"/>
      <c r="D1533" s="13"/>
      <c r="F1533" s="12"/>
      <c r="G1533" s="13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1"/>
      <c r="T1533" s="12"/>
      <c r="U1533" s="121"/>
      <c r="V1533" s="12"/>
      <c r="W1533" s="12"/>
      <c r="X1533" s="12"/>
      <c r="Y1533" s="12"/>
      <c r="Z1533" s="12"/>
      <c r="AA1533" s="12"/>
      <c r="AB1533" s="12"/>
      <c r="AC1533" s="12"/>
      <c r="AD1533" s="12"/>
    </row>
    <row r="1534" spans="3:30" ht="18.75" hidden="1">
      <c r="C1534" s="12"/>
      <c r="D1534" s="13"/>
      <c r="F1534" s="12"/>
      <c r="G1534" s="13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1"/>
      <c r="T1534" s="12"/>
      <c r="U1534" s="121"/>
      <c r="V1534" s="12"/>
      <c r="W1534" s="12"/>
      <c r="X1534" s="12"/>
      <c r="Y1534" s="12"/>
      <c r="Z1534" s="12"/>
      <c r="AA1534" s="12"/>
      <c r="AB1534" s="12"/>
      <c r="AC1534" s="12"/>
      <c r="AD1534" s="12"/>
    </row>
    <row r="1535" spans="3:30" ht="18.75" hidden="1">
      <c r="C1535" s="12"/>
      <c r="D1535" s="13"/>
      <c r="F1535" s="12"/>
      <c r="G1535" s="13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1"/>
      <c r="T1535" s="12"/>
      <c r="U1535" s="121"/>
      <c r="V1535" s="12"/>
      <c r="W1535" s="12"/>
      <c r="X1535" s="12"/>
      <c r="Y1535" s="12"/>
      <c r="Z1535" s="12"/>
      <c r="AA1535" s="12"/>
      <c r="AB1535" s="12"/>
      <c r="AC1535" s="12"/>
      <c r="AD1535" s="12"/>
    </row>
    <row r="1536" spans="3:30" ht="18.75" hidden="1">
      <c r="C1536" s="12"/>
      <c r="D1536" s="13"/>
      <c r="F1536" s="12"/>
      <c r="G1536" s="13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1"/>
      <c r="T1536" s="12"/>
      <c r="U1536" s="121"/>
      <c r="V1536" s="12"/>
      <c r="W1536" s="12"/>
      <c r="X1536" s="12"/>
      <c r="Y1536" s="12"/>
      <c r="Z1536" s="12"/>
      <c r="AA1536" s="12"/>
      <c r="AB1536" s="12"/>
      <c r="AC1536" s="12"/>
      <c r="AD1536" s="12"/>
    </row>
    <row r="1537" spans="3:30" ht="18.75" hidden="1">
      <c r="C1537" s="12"/>
      <c r="D1537" s="13"/>
      <c r="F1537" s="12"/>
      <c r="G1537" s="13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1"/>
      <c r="T1537" s="12"/>
      <c r="U1537" s="121"/>
      <c r="V1537" s="12"/>
      <c r="W1537" s="12"/>
      <c r="X1537" s="12"/>
      <c r="Y1537" s="12"/>
      <c r="Z1537" s="12"/>
      <c r="AA1537" s="12"/>
      <c r="AB1537" s="12"/>
      <c r="AC1537" s="12"/>
      <c r="AD1537" s="12"/>
    </row>
    <row r="1538" spans="3:30" ht="18.75" hidden="1">
      <c r="C1538" s="12"/>
      <c r="D1538" s="13"/>
      <c r="F1538" s="12"/>
      <c r="G1538" s="13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1"/>
      <c r="T1538" s="12"/>
      <c r="U1538" s="121"/>
      <c r="V1538" s="12"/>
      <c r="W1538" s="12"/>
      <c r="X1538" s="12"/>
      <c r="Y1538" s="12"/>
      <c r="Z1538" s="12"/>
      <c r="AA1538" s="12"/>
      <c r="AB1538" s="12"/>
      <c r="AC1538" s="12"/>
      <c r="AD1538" s="12"/>
    </row>
    <row r="1539" spans="3:30" ht="18.75" hidden="1">
      <c r="C1539" s="12"/>
      <c r="D1539" s="13"/>
      <c r="F1539" s="12"/>
      <c r="G1539" s="13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1"/>
      <c r="T1539" s="12"/>
      <c r="U1539" s="121"/>
      <c r="V1539" s="12"/>
      <c r="W1539" s="12"/>
      <c r="X1539" s="12"/>
      <c r="Y1539" s="12"/>
      <c r="Z1539" s="12"/>
      <c r="AA1539" s="12"/>
      <c r="AB1539" s="12"/>
      <c r="AC1539" s="12"/>
      <c r="AD1539" s="12"/>
    </row>
    <row r="1540" spans="3:30" ht="18.75" hidden="1">
      <c r="C1540" s="12"/>
      <c r="D1540" s="13"/>
      <c r="F1540" s="12"/>
      <c r="G1540" s="13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1"/>
      <c r="T1540" s="12"/>
      <c r="U1540" s="121"/>
      <c r="V1540" s="12"/>
      <c r="W1540" s="12"/>
      <c r="X1540" s="12"/>
      <c r="Y1540" s="12"/>
      <c r="Z1540" s="12"/>
      <c r="AA1540" s="12"/>
      <c r="AB1540" s="12"/>
      <c r="AC1540" s="12"/>
      <c r="AD1540" s="12"/>
    </row>
    <row r="1541" spans="3:30" ht="18.75" hidden="1">
      <c r="C1541" s="12"/>
      <c r="D1541" s="13"/>
      <c r="F1541" s="12"/>
      <c r="G1541" s="13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1"/>
      <c r="T1541" s="12"/>
      <c r="U1541" s="121"/>
      <c r="V1541" s="12"/>
      <c r="W1541" s="12"/>
      <c r="X1541" s="12"/>
      <c r="Y1541" s="12"/>
      <c r="Z1541" s="12"/>
      <c r="AA1541" s="12"/>
      <c r="AB1541" s="12"/>
      <c r="AC1541" s="12"/>
      <c r="AD1541" s="12"/>
    </row>
    <row r="1542" spans="3:30" ht="18.75" hidden="1">
      <c r="C1542" s="12"/>
      <c r="D1542" s="13"/>
      <c r="F1542" s="12"/>
      <c r="G1542" s="13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1"/>
      <c r="T1542" s="12"/>
      <c r="U1542" s="121"/>
      <c r="V1542" s="12"/>
      <c r="W1542" s="12"/>
      <c r="X1542" s="12"/>
      <c r="Y1542" s="12"/>
      <c r="Z1542" s="12"/>
      <c r="AA1542" s="12"/>
      <c r="AB1542" s="12"/>
      <c r="AC1542" s="12"/>
      <c r="AD1542" s="12"/>
    </row>
    <row r="1543" spans="3:30" ht="18.75" hidden="1">
      <c r="C1543" s="12"/>
      <c r="D1543" s="13"/>
      <c r="F1543" s="12"/>
      <c r="G1543" s="13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1"/>
      <c r="T1543" s="12"/>
      <c r="U1543" s="121"/>
      <c r="V1543" s="12"/>
      <c r="W1543" s="12"/>
      <c r="X1543" s="12"/>
      <c r="Y1543" s="12"/>
      <c r="Z1543" s="12"/>
      <c r="AA1543" s="12"/>
      <c r="AB1543" s="12"/>
      <c r="AC1543" s="12"/>
      <c r="AD1543" s="12"/>
    </row>
    <row r="1544" spans="3:30" ht="18.75" hidden="1">
      <c r="C1544" s="12"/>
      <c r="D1544" s="13"/>
      <c r="F1544" s="12"/>
      <c r="G1544" s="13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1"/>
      <c r="T1544" s="12"/>
      <c r="U1544" s="121"/>
      <c r="V1544" s="12"/>
      <c r="W1544" s="12"/>
      <c r="X1544" s="12"/>
      <c r="Y1544" s="12"/>
      <c r="Z1544" s="12"/>
      <c r="AA1544" s="12"/>
      <c r="AB1544" s="12"/>
      <c r="AC1544" s="12"/>
      <c r="AD1544" s="12"/>
    </row>
    <row r="1545" spans="3:30" ht="18.75" hidden="1">
      <c r="C1545" s="12"/>
      <c r="D1545" s="13"/>
      <c r="F1545" s="12"/>
      <c r="G1545" s="13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1"/>
      <c r="T1545" s="12"/>
      <c r="U1545" s="121"/>
      <c r="V1545" s="12"/>
      <c r="W1545" s="12"/>
      <c r="X1545" s="12"/>
      <c r="Y1545" s="12"/>
      <c r="Z1545" s="12"/>
      <c r="AA1545" s="12"/>
      <c r="AB1545" s="12"/>
      <c r="AC1545" s="12"/>
      <c r="AD1545" s="12"/>
    </row>
    <row r="1546" spans="3:30" ht="18.75" hidden="1">
      <c r="C1546" s="12"/>
      <c r="D1546" s="13"/>
      <c r="F1546" s="12"/>
      <c r="G1546" s="13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1"/>
      <c r="T1546" s="12"/>
      <c r="U1546" s="121"/>
      <c r="V1546" s="12"/>
      <c r="W1546" s="12"/>
      <c r="X1546" s="12"/>
      <c r="Y1546" s="12"/>
      <c r="Z1546" s="12"/>
      <c r="AA1546" s="12"/>
      <c r="AB1546" s="12"/>
      <c r="AC1546" s="12"/>
      <c r="AD1546" s="12"/>
    </row>
    <row r="1547" spans="3:30" ht="18.75" hidden="1">
      <c r="C1547" s="12"/>
      <c r="D1547" s="13"/>
      <c r="F1547" s="12"/>
      <c r="G1547" s="13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1"/>
      <c r="T1547" s="12"/>
      <c r="U1547" s="121"/>
      <c r="V1547" s="12"/>
      <c r="W1547" s="12"/>
      <c r="X1547" s="12"/>
      <c r="Y1547" s="12"/>
      <c r="Z1547" s="12"/>
      <c r="AA1547" s="12"/>
      <c r="AB1547" s="12"/>
      <c r="AC1547" s="12"/>
      <c r="AD1547" s="12"/>
    </row>
    <row r="1548" spans="3:30" ht="18.75" hidden="1">
      <c r="C1548" s="12"/>
      <c r="D1548" s="13"/>
      <c r="F1548" s="12"/>
      <c r="G1548" s="13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1"/>
      <c r="T1548" s="12"/>
      <c r="U1548" s="121"/>
      <c r="V1548" s="12"/>
      <c r="W1548" s="12"/>
      <c r="X1548" s="12"/>
      <c r="Y1548" s="12"/>
      <c r="Z1548" s="12"/>
      <c r="AA1548" s="12"/>
      <c r="AB1548" s="12"/>
      <c r="AC1548" s="12"/>
      <c r="AD1548" s="12"/>
    </row>
    <row r="1549" spans="3:30" ht="18.75" hidden="1">
      <c r="C1549" s="12"/>
      <c r="D1549" s="13"/>
      <c r="F1549" s="12"/>
      <c r="G1549" s="13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1"/>
      <c r="T1549" s="12"/>
      <c r="U1549" s="121"/>
      <c r="V1549" s="12"/>
      <c r="W1549" s="12"/>
      <c r="X1549" s="12"/>
      <c r="Y1549" s="12"/>
      <c r="Z1549" s="12"/>
      <c r="AA1549" s="12"/>
      <c r="AB1549" s="12"/>
      <c r="AC1549" s="12"/>
      <c r="AD1549" s="12"/>
    </row>
    <row r="1550" spans="3:30" ht="18.75" hidden="1">
      <c r="C1550" s="12"/>
      <c r="D1550" s="13"/>
      <c r="F1550" s="12"/>
      <c r="G1550" s="13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1"/>
      <c r="T1550" s="12"/>
      <c r="U1550" s="121"/>
      <c r="V1550" s="12"/>
      <c r="W1550" s="12"/>
      <c r="X1550" s="12"/>
      <c r="Y1550" s="12"/>
      <c r="Z1550" s="12"/>
      <c r="AA1550" s="12"/>
      <c r="AB1550" s="12"/>
      <c r="AC1550" s="12"/>
      <c r="AD1550" s="12"/>
    </row>
    <row r="1551" spans="3:30" ht="18.75" hidden="1">
      <c r="C1551" s="12"/>
      <c r="D1551" s="13"/>
      <c r="F1551" s="12"/>
      <c r="G1551" s="13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1"/>
      <c r="T1551" s="12"/>
      <c r="U1551" s="121"/>
      <c r="V1551" s="12"/>
      <c r="W1551" s="12"/>
      <c r="X1551" s="12"/>
      <c r="Y1551" s="12"/>
      <c r="Z1551" s="12"/>
      <c r="AA1551" s="12"/>
      <c r="AB1551" s="12"/>
      <c r="AC1551" s="12"/>
      <c r="AD1551" s="12"/>
    </row>
    <row r="1552" spans="3:30" ht="18.75" hidden="1">
      <c r="C1552" s="12"/>
      <c r="D1552" s="13"/>
      <c r="F1552" s="12"/>
      <c r="G1552" s="13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1"/>
      <c r="T1552" s="12"/>
      <c r="U1552" s="121"/>
      <c r="V1552" s="12"/>
      <c r="W1552" s="12"/>
      <c r="X1552" s="12"/>
      <c r="Y1552" s="12"/>
      <c r="Z1552" s="12"/>
      <c r="AA1552" s="12"/>
      <c r="AB1552" s="12"/>
      <c r="AC1552" s="12"/>
      <c r="AD1552" s="12"/>
    </row>
    <row r="1553" spans="3:30" ht="18.75" hidden="1">
      <c r="C1553" s="12"/>
      <c r="D1553" s="13"/>
      <c r="F1553" s="12"/>
      <c r="G1553" s="13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1"/>
      <c r="T1553" s="12"/>
      <c r="U1553" s="121"/>
      <c r="V1553" s="12"/>
      <c r="W1553" s="12"/>
      <c r="X1553" s="12"/>
      <c r="Y1553" s="12"/>
      <c r="Z1553" s="12"/>
      <c r="AA1553" s="12"/>
      <c r="AB1553" s="12"/>
      <c r="AC1553" s="12"/>
      <c r="AD1553" s="12"/>
    </row>
    <row r="1554" spans="3:30" ht="18.75" hidden="1">
      <c r="C1554" s="12"/>
      <c r="D1554" s="13"/>
      <c r="F1554" s="12"/>
      <c r="G1554" s="13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1"/>
      <c r="T1554" s="12"/>
      <c r="U1554" s="121"/>
      <c r="V1554" s="12"/>
      <c r="W1554" s="12"/>
      <c r="X1554" s="12"/>
      <c r="Y1554" s="12"/>
      <c r="Z1554" s="12"/>
      <c r="AA1554" s="12"/>
      <c r="AB1554" s="12"/>
      <c r="AC1554" s="12"/>
      <c r="AD1554" s="12"/>
    </row>
    <row r="1555" spans="3:30" ht="18.75" hidden="1">
      <c r="C1555" s="12"/>
      <c r="D1555" s="13"/>
      <c r="F1555" s="12"/>
      <c r="G1555" s="13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1"/>
      <c r="T1555" s="12"/>
      <c r="U1555" s="121"/>
      <c r="V1555" s="12"/>
      <c r="W1555" s="12"/>
      <c r="X1555" s="12"/>
      <c r="Y1555" s="12"/>
      <c r="Z1555" s="12"/>
      <c r="AA1555" s="12"/>
      <c r="AB1555" s="12"/>
      <c r="AC1555" s="12"/>
      <c r="AD1555" s="12"/>
    </row>
    <row r="1556" spans="3:30" ht="18.75" hidden="1">
      <c r="C1556" s="12"/>
      <c r="D1556" s="13"/>
      <c r="F1556" s="12"/>
      <c r="G1556" s="13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1"/>
      <c r="T1556" s="12"/>
      <c r="U1556" s="121"/>
      <c r="V1556" s="12"/>
      <c r="W1556" s="12"/>
      <c r="X1556" s="12"/>
      <c r="Y1556" s="12"/>
      <c r="Z1556" s="12"/>
      <c r="AA1556" s="12"/>
      <c r="AB1556" s="12"/>
      <c r="AC1556" s="12"/>
      <c r="AD1556" s="12"/>
    </row>
    <row r="1557" spans="3:30" ht="18.75" hidden="1">
      <c r="C1557" s="12"/>
      <c r="D1557" s="13"/>
      <c r="F1557" s="12"/>
      <c r="G1557" s="13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1"/>
      <c r="T1557" s="12"/>
      <c r="U1557" s="121"/>
      <c r="V1557" s="12"/>
      <c r="W1557" s="12"/>
      <c r="X1557" s="12"/>
      <c r="Y1557" s="12"/>
      <c r="Z1557" s="12"/>
      <c r="AA1557" s="12"/>
      <c r="AB1557" s="12"/>
      <c r="AC1557" s="12"/>
      <c r="AD1557" s="12"/>
    </row>
    <row r="1558" spans="3:30" ht="18.75" hidden="1">
      <c r="C1558" s="12"/>
      <c r="D1558" s="13"/>
      <c r="F1558" s="12"/>
      <c r="G1558" s="13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1"/>
      <c r="T1558" s="12"/>
      <c r="U1558" s="121"/>
      <c r="V1558" s="12"/>
      <c r="W1558" s="12"/>
      <c r="X1558" s="12"/>
      <c r="Y1558" s="12"/>
      <c r="Z1558" s="12"/>
      <c r="AA1558" s="12"/>
      <c r="AB1558" s="12"/>
      <c r="AC1558" s="12"/>
      <c r="AD1558" s="12"/>
    </row>
    <row r="1559" spans="3:30" ht="18.75" hidden="1">
      <c r="C1559" s="12"/>
      <c r="D1559" s="13"/>
      <c r="F1559" s="12"/>
      <c r="G1559" s="13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1"/>
      <c r="T1559" s="12"/>
      <c r="U1559" s="121"/>
      <c r="V1559" s="12"/>
      <c r="W1559" s="12"/>
      <c r="X1559" s="12"/>
      <c r="Y1559" s="12"/>
      <c r="Z1559" s="12"/>
      <c r="AA1559" s="12"/>
      <c r="AB1559" s="12"/>
      <c r="AC1559" s="12"/>
      <c r="AD1559" s="12"/>
    </row>
    <row r="1560" spans="3:30" ht="18.75" hidden="1">
      <c r="C1560" s="12"/>
      <c r="D1560" s="13"/>
      <c r="F1560" s="12"/>
      <c r="G1560" s="13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1"/>
      <c r="T1560" s="12"/>
      <c r="U1560" s="121"/>
      <c r="V1560" s="12"/>
      <c r="W1560" s="12"/>
      <c r="X1560" s="12"/>
      <c r="Y1560" s="12"/>
      <c r="Z1560" s="12"/>
      <c r="AA1560" s="12"/>
      <c r="AB1560" s="12"/>
      <c r="AC1560" s="12"/>
      <c r="AD1560" s="12"/>
    </row>
    <row r="1561" spans="3:30" ht="18.75" hidden="1">
      <c r="C1561" s="12"/>
      <c r="D1561" s="13"/>
      <c r="F1561" s="12"/>
      <c r="G1561" s="13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1"/>
      <c r="T1561" s="12"/>
      <c r="U1561" s="121"/>
      <c r="V1561" s="12"/>
      <c r="W1561" s="12"/>
      <c r="X1561" s="12"/>
      <c r="Y1561" s="12"/>
      <c r="Z1561" s="12"/>
      <c r="AA1561" s="12"/>
      <c r="AB1561" s="12"/>
      <c r="AC1561" s="12"/>
      <c r="AD1561" s="12"/>
    </row>
    <row r="1562" spans="3:30" ht="18.75" hidden="1">
      <c r="C1562" s="12"/>
      <c r="D1562" s="13"/>
      <c r="F1562" s="12"/>
      <c r="G1562" s="13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1"/>
      <c r="T1562" s="12"/>
      <c r="U1562" s="121"/>
      <c r="V1562" s="12"/>
      <c r="W1562" s="12"/>
      <c r="X1562" s="12"/>
      <c r="Y1562" s="12"/>
      <c r="Z1562" s="12"/>
      <c r="AA1562" s="12"/>
      <c r="AB1562" s="12"/>
      <c r="AC1562" s="12"/>
      <c r="AD1562" s="12"/>
    </row>
    <row r="1563" spans="3:30" ht="18.75" hidden="1">
      <c r="C1563" s="12"/>
      <c r="D1563" s="13"/>
      <c r="F1563" s="12"/>
      <c r="G1563" s="13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1"/>
      <c r="T1563" s="12"/>
      <c r="U1563" s="121"/>
      <c r="V1563" s="12"/>
      <c r="W1563" s="12"/>
      <c r="X1563" s="12"/>
      <c r="Y1563" s="12"/>
      <c r="Z1563" s="12"/>
      <c r="AA1563" s="12"/>
      <c r="AB1563" s="12"/>
      <c r="AC1563" s="12"/>
      <c r="AD1563" s="12"/>
    </row>
    <row r="1564" spans="3:30" ht="18.75" hidden="1">
      <c r="C1564" s="12"/>
      <c r="D1564" s="13"/>
      <c r="F1564" s="12"/>
      <c r="G1564" s="13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1"/>
      <c r="T1564" s="12"/>
      <c r="U1564" s="121"/>
      <c r="V1564" s="12"/>
      <c r="W1564" s="12"/>
      <c r="X1564" s="12"/>
      <c r="Y1564" s="12"/>
      <c r="Z1564" s="12"/>
      <c r="AA1564" s="12"/>
      <c r="AB1564" s="12"/>
      <c r="AC1564" s="12"/>
      <c r="AD1564" s="12"/>
    </row>
    <row r="1565" spans="3:30" ht="18.75" hidden="1">
      <c r="C1565" s="12"/>
      <c r="D1565" s="13"/>
      <c r="F1565" s="12"/>
      <c r="G1565" s="13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1"/>
      <c r="T1565" s="12"/>
      <c r="U1565" s="121"/>
      <c r="V1565" s="12"/>
      <c r="W1565" s="12"/>
      <c r="X1565" s="12"/>
      <c r="Y1565" s="12"/>
      <c r="Z1565" s="12"/>
      <c r="AA1565" s="12"/>
      <c r="AB1565" s="12"/>
      <c r="AC1565" s="12"/>
      <c r="AD1565" s="12"/>
    </row>
    <row r="1566" spans="3:30" ht="18.75" hidden="1">
      <c r="C1566" s="12"/>
      <c r="D1566" s="13"/>
      <c r="F1566" s="12"/>
      <c r="G1566" s="13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1"/>
      <c r="T1566" s="12"/>
      <c r="U1566" s="121"/>
      <c r="V1566" s="12"/>
      <c r="W1566" s="12"/>
      <c r="X1566" s="12"/>
      <c r="Y1566" s="12"/>
      <c r="Z1566" s="12"/>
      <c r="AA1566" s="12"/>
      <c r="AB1566" s="12"/>
      <c r="AC1566" s="12"/>
      <c r="AD1566" s="12"/>
    </row>
    <row r="1567" spans="3:30" ht="18.75" hidden="1">
      <c r="C1567" s="12"/>
      <c r="D1567" s="13"/>
      <c r="F1567" s="12"/>
      <c r="G1567" s="13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1"/>
      <c r="T1567" s="12"/>
      <c r="U1567" s="121"/>
      <c r="V1567" s="12"/>
      <c r="W1567" s="12"/>
      <c r="X1567" s="12"/>
      <c r="Y1567" s="12"/>
      <c r="Z1567" s="12"/>
      <c r="AA1567" s="12"/>
      <c r="AB1567" s="12"/>
      <c r="AC1567" s="12"/>
      <c r="AD1567" s="12"/>
    </row>
    <row r="1568" spans="3:30" ht="18.75" hidden="1">
      <c r="C1568" s="12"/>
      <c r="D1568" s="13"/>
      <c r="F1568" s="12"/>
      <c r="G1568" s="13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1"/>
      <c r="T1568" s="12"/>
      <c r="U1568" s="121"/>
      <c r="V1568" s="12"/>
      <c r="W1568" s="12"/>
      <c r="X1568" s="12"/>
      <c r="Y1568" s="12"/>
      <c r="Z1568" s="12"/>
      <c r="AA1568" s="12"/>
      <c r="AB1568" s="12"/>
      <c r="AC1568" s="12"/>
      <c r="AD1568" s="12"/>
    </row>
    <row r="1569" spans="3:30" ht="18.75" hidden="1">
      <c r="C1569" s="12"/>
      <c r="D1569" s="13"/>
      <c r="F1569" s="12"/>
      <c r="G1569" s="13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1"/>
      <c r="T1569" s="12"/>
      <c r="U1569" s="121"/>
      <c r="V1569" s="12"/>
      <c r="W1569" s="12"/>
      <c r="X1569" s="12"/>
      <c r="Y1569" s="12"/>
      <c r="Z1569" s="12"/>
      <c r="AA1569" s="12"/>
      <c r="AB1569" s="12"/>
      <c r="AC1569" s="12"/>
      <c r="AD1569" s="12"/>
    </row>
    <row r="1570" spans="3:30" ht="18.75" hidden="1">
      <c r="C1570" s="12"/>
      <c r="D1570" s="13"/>
      <c r="F1570" s="12"/>
      <c r="G1570" s="13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1"/>
      <c r="T1570" s="12"/>
      <c r="U1570" s="121"/>
      <c r="V1570" s="12"/>
      <c r="W1570" s="12"/>
      <c r="X1570" s="12"/>
      <c r="Y1570" s="12"/>
      <c r="Z1570" s="12"/>
      <c r="AA1570" s="12"/>
      <c r="AB1570" s="12"/>
      <c r="AC1570" s="12"/>
      <c r="AD1570" s="12"/>
    </row>
    <row r="1571" spans="3:30" ht="18.75" hidden="1">
      <c r="C1571" s="12"/>
      <c r="D1571" s="13"/>
      <c r="F1571" s="12"/>
      <c r="G1571" s="13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1"/>
      <c r="T1571" s="12"/>
      <c r="U1571" s="121"/>
      <c r="V1571" s="12"/>
      <c r="W1571" s="12"/>
      <c r="X1571" s="12"/>
      <c r="Y1571" s="12"/>
      <c r="Z1571" s="12"/>
      <c r="AA1571" s="12"/>
      <c r="AB1571" s="12"/>
      <c r="AC1571" s="12"/>
      <c r="AD1571" s="12"/>
    </row>
    <row r="1572" spans="3:30" ht="18.75" hidden="1">
      <c r="C1572" s="12"/>
      <c r="D1572" s="13"/>
      <c r="F1572" s="12"/>
      <c r="G1572" s="13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1"/>
      <c r="T1572" s="12"/>
      <c r="U1572" s="121"/>
      <c r="V1572" s="12"/>
      <c r="W1572" s="12"/>
      <c r="X1572" s="12"/>
      <c r="Y1572" s="12"/>
      <c r="Z1572" s="12"/>
      <c r="AA1572" s="12"/>
      <c r="AB1572" s="12"/>
      <c r="AC1572" s="12"/>
      <c r="AD1572" s="12"/>
    </row>
    <row r="1573" spans="3:30" ht="18.75" hidden="1">
      <c r="C1573" s="12"/>
      <c r="D1573" s="13"/>
      <c r="F1573" s="12"/>
      <c r="G1573" s="13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1"/>
      <c r="T1573" s="12"/>
      <c r="U1573" s="121"/>
      <c r="V1573" s="12"/>
      <c r="W1573" s="12"/>
      <c r="X1573" s="12"/>
      <c r="Y1573" s="12"/>
      <c r="Z1573" s="12"/>
      <c r="AA1573" s="12"/>
      <c r="AB1573" s="12"/>
      <c r="AC1573" s="12"/>
      <c r="AD1573" s="12"/>
    </row>
    <row r="1574" spans="3:30" ht="18.75" hidden="1">
      <c r="C1574" s="12"/>
      <c r="D1574" s="13"/>
      <c r="F1574" s="12"/>
      <c r="G1574" s="13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1"/>
      <c r="T1574" s="12"/>
      <c r="U1574" s="121"/>
      <c r="V1574" s="12"/>
      <c r="W1574" s="12"/>
      <c r="X1574" s="12"/>
      <c r="Y1574" s="12"/>
      <c r="Z1574" s="12"/>
      <c r="AA1574" s="12"/>
      <c r="AB1574" s="12"/>
      <c r="AC1574" s="12"/>
      <c r="AD1574" s="12"/>
    </row>
    <row r="1575" spans="3:30" ht="18.75" hidden="1">
      <c r="C1575" s="12"/>
      <c r="D1575" s="13"/>
      <c r="F1575" s="12"/>
      <c r="G1575" s="13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1"/>
      <c r="T1575" s="12"/>
      <c r="U1575" s="121"/>
      <c r="V1575" s="12"/>
      <c r="W1575" s="12"/>
      <c r="X1575" s="12"/>
      <c r="Y1575" s="12"/>
      <c r="Z1575" s="12"/>
      <c r="AA1575" s="12"/>
      <c r="AB1575" s="12"/>
      <c r="AC1575" s="12"/>
      <c r="AD1575" s="12"/>
    </row>
    <row r="1576" spans="3:30" ht="18.75" hidden="1">
      <c r="C1576" s="12"/>
      <c r="D1576" s="13"/>
      <c r="F1576" s="12"/>
      <c r="G1576" s="13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1"/>
      <c r="T1576" s="12"/>
      <c r="U1576" s="121"/>
      <c r="V1576" s="12"/>
      <c r="W1576" s="12"/>
      <c r="X1576" s="12"/>
      <c r="Y1576" s="12"/>
      <c r="Z1576" s="12"/>
      <c r="AA1576" s="12"/>
      <c r="AB1576" s="12"/>
      <c r="AC1576" s="12"/>
      <c r="AD1576" s="12"/>
    </row>
    <row r="1577" spans="3:30" ht="18.75" hidden="1">
      <c r="C1577" s="12"/>
      <c r="D1577" s="13"/>
      <c r="F1577" s="12"/>
      <c r="G1577" s="13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1"/>
      <c r="T1577" s="12"/>
      <c r="U1577" s="121"/>
      <c r="V1577" s="12"/>
      <c r="W1577" s="12"/>
      <c r="X1577" s="12"/>
      <c r="Y1577" s="12"/>
      <c r="Z1577" s="12"/>
      <c r="AA1577" s="12"/>
      <c r="AB1577" s="12"/>
      <c r="AC1577" s="12"/>
      <c r="AD1577" s="12"/>
    </row>
    <row r="1578" spans="3:30" ht="18.75" hidden="1">
      <c r="C1578" s="12"/>
      <c r="D1578" s="13"/>
      <c r="F1578" s="12"/>
      <c r="G1578" s="13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1"/>
      <c r="T1578" s="12"/>
      <c r="U1578" s="121"/>
      <c r="V1578" s="12"/>
      <c r="W1578" s="12"/>
      <c r="X1578" s="12"/>
      <c r="Y1578" s="12"/>
      <c r="Z1578" s="12"/>
      <c r="AA1578" s="12"/>
      <c r="AB1578" s="12"/>
      <c r="AC1578" s="12"/>
      <c r="AD1578" s="12"/>
    </row>
    <row r="1579" spans="3:30" ht="18.75" hidden="1">
      <c r="C1579" s="12"/>
      <c r="D1579" s="13"/>
      <c r="F1579" s="12"/>
      <c r="G1579" s="13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1"/>
      <c r="T1579" s="12"/>
      <c r="U1579" s="121"/>
      <c r="V1579" s="12"/>
      <c r="W1579" s="12"/>
      <c r="X1579" s="12"/>
      <c r="Y1579" s="12"/>
      <c r="Z1579" s="12"/>
      <c r="AA1579" s="12"/>
      <c r="AB1579" s="12"/>
      <c r="AC1579" s="12"/>
      <c r="AD1579" s="12"/>
    </row>
    <row r="1580" spans="3:30" ht="18.75" hidden="1">
      <c r="C1580" s="12"/>
      <c r="D1580" s="13"/>
      <c r="F1580" s="12"/>
      <c r="G1580" s="13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1"/>
      <c r="T1580" s="12"/>
      <c r="U1580" s="121"/>
      <c r="V1580" s="12"/>
      <c r="W1580" s="12"/>
      <c r="X1580" s="12"/>
      <c r="Y1580" s="12"/>
      <c r="Z1580" s="12"/>
      <c r="AA1580" s="12"/>
      <c r="AB1580" s="12"/>
      <c r="AC1580" s="12"/>
      <c r="AD1580" s="12"/>
    </row>
    <row r="1581" spans="3:30" ht="18.75" hidden="1">
      <c r="C1581" s="12"/>
      <c r="D1581" s="13"/>
      <c r="F1581" s="12"/>
      <c r="G1581" s="13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1"/>
      <c r="T1581" s="12"/>
      <c r="U1581" s="121"/>
      <c r="V1581" s="12"/>
      <c r="W1581" s="12"/>
      <c r="X1581" s="12"/>
      <c r="Y1581" s="12"/>
      <c r="Z1581" s="12"/>
      <c r="AA1581" s="12"/>
      <c r="AB1581" s="12"/>
      <c r="AC1581" s="12"/>
      <c r="AD1581" s="12"/>
    </row>
    <row r="1582" spans="3:30" ht="18.75" hidden="1">
      <c r="C1582" s="12"/>
      <c r="D1582" s="13"/>
      <c r="F1582" s="12"/>
      <c r="G1582" s="13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1"/>
      <c r="T1582" s="12"/>
      <c r="U1582" s="121"/>
      <c r="V1582" s="12"/>
      <c r="W1582" s="12"/>
      <c r="X1582" s="12"/>
      <c r="Y1582" s="12"/>
      <c r="Z1582" s="12"/>
      <c r="AA1582" s="12"/>
      <c r="AB1582" s="12"/>
      <c r="AC1582" s="12"/>
      <c r="AD1582" s="12"/>
    </row>
    <row r="1583" spans="3:30" ht="18.75" hidden="1">
      <c r="C1583" s="12"/>
      <c r="D1583" s="13"/>
      <c r="F1583" s="12"/>
      <c r="G1583" s="13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1"/>
      <c r="T1583" s="12"/>
      <c r="U1583" s="121"/>
      <c r="V1583" s="12"/>
      <c r="W1583" s="12"/>
      <c r="X1583" s="12"/>
      <c r="Y1583" s="12"/>
      <c r="Z1583" s="12"/>
      <c r="AA1583" s="12"/>
      <c r="AB1583" s="12"/>
      <c r="AC1583" s="12"/>
      <c r="AD1583" s="12"/>
    </row>
    <row r="1584" spans="3:30" ht="18.75" hidden="1">
      <c r="C1584" s="12"/>
      <c r="D1584" s="13"/>
      <c r="F1584" s="12"/>
      <c r="G1584" s="13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1"/>
      <c r="T1584" s="12"/>
      <c r="U1584" s="121"/>
      <c r="V1584" s="12"/>
      <c r="W1584" s="12"/>
      <c r="X1584" s="12"/>
      <c r="Y1584" s="12"/>
      <c r="Z1584" s="12"/>
      <c r="AA1584" s="12"/>
      <c r="AB1584" s="12"/>
      <c r="AC1584" s="12"/>
      <c r="AD1584" s="12"/>
    </row>
    <row r="1585" spans="3:30" ht="18.75" hidden="1">
      <c r="C1585" s="12"/>
      <c r="D1585" s="13"/>
      <c r="F1585" s="12"/>
      <c r="G1585" s="13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1"/>
      <c r="T1585" s="12"/>
      <c r="U1585" s="121"/>
      <c r="V1585" s="12"/>
      <c r="W1585" s="12"/>
      <c r="X1585" s="12"/>
      <c r="Y1585" s="12"/>
      <c r="Z1585" s="12"/>
      <c r="AA1585" s="12"/>
      <c r="AB1585" s="12"/>
      <c r="AC1585" s="12"/>
      <c r="AD1585" s="12"/>
    </row>
    <row r="1586" spans="3:30" ht="18.75" hidden="1">
      <c r="C1586" s="12"/>
      <c r="D1586" s="13"/>
      <c r="F1586" s="12"/>
      <c r="G1586" s="13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1"/>
      <c r="T1586" s="12"/>
      <c r="U1586" s="121"/>
      <c r="V1586" s="12"/>
      <c r="W1586" s="12"/>
      <c r="X1586" s="12"/>
      <c r="Y1586" s="12"/>
      <c r="Z1586" s="12"/>
      <c r="AA1586" s="12"/>
      <c r="AB1586" s="12"/>
      <c r="AC1586" s="12"/>
      <c r="AD1586" s="12"/>
    </row>
    <row r="1587" spans="3:30" ht="18.75" hidden="1">
      <c r="C1587" s="12"/>
      <c r="D1587" s="13"/>
      <c r="F1587" s="12"/>
      <c r="G1587" s="13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1"/>
      <c r="T1587" s="12"/>
      <c r="U1587" s="121"/>
      <c r="V1587" s="12"/>
      <c r="W1587" s="12"/>
      <c r="X1587" s="12"/>
      <c r="Y1587" s="12"/>
      <c r="Z1587" s="12"/>
      <c r="AA1587" s="12"/>
      <c r="AB1587" s="12"/>
      <c r="AC1587" s="12"/>
      <c r="AD1587" s="12"/>
    </row>
    <row r="1588" spans="3:30" ht="18.75" hidden="1">
      <c r="C1588" s="12"/>
      <c r="D1588" s="13"/>
      <c r="F1588" s="12"/>
      <c r="G1588" s="13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1"/>
      <c r="T1588" s="12"/>
      <c r="U1588" s="121"/>
      <c r="V1588" s="12"/>
      <c r="W1588" s="12"/>
      <c r="X1588" s="12"/>
      <c r="Y1588" s="12"/>
      <c r="Z1588" s="12"/>
      <c r="AA1588" s="12"/>
      <c r="AB1588" s="12"/>
      <c r="AC1588" s="12"/>
      <c r="AD1588" s="12"/>
    </row>
    <row r="1589" spans="3:30" ht="18.75" hidden="1">
      <c r="C1589" s="12"/>
      <c r="D1589" s="13"/>
      <c r="F1589" s="12"/>
      <c r="G1589" s="13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1"/>
      <c r="T1589" s="12"/>
      <c r="U1589" s="121"/>
      <c r="V1589" s="12"/>
      <c r="W1589" s="12"/>
      <c r="X1589" s="12"/>
      <c r="Y1589" s="12"/>
      <c r="Z1589" s="12"/>
      <c r="AA1589" s="12"/>
      <c r="AB1589" s="12"/>
      <c r="AC1589" s="12"/>
      <c r="AD1589" s="12"/>
    </row>
    <row r="1590" spans="3:30" ht="18.75" hidden="1">
      <c r="C1590" s="12"/>
      <c r="D1590" s="13"/>
      <c r="F1590" s="12"/>
      <c r="G1590" s="13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1"/>
      <c r="T1590" s="12"/>
      <c r="U1590" s="121"/>
      <c r="V1590" s="12"/>
      <c r="W1590" s="12"/>
      <c r="X1590" s="12"/>
      <c r="Y1590" s="12"/>
      <c r="Z1590" s="12"/>
      <c r="AA1590" s="12"/>
      <c r="AB1590" s="12"/>
      <c r="AC1590" s="12"/>
      <c r="AD1590" s="12"/>
    </row>
    <row r="1591" spans="3:30" ht="18.75" hidden="1">
      <c r="C1591" s="12"/>
      <c r="D1591" s="13"/>
      <c r="F1591" s="12"/>
      <c r="G1591" s="13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1"/>
      <c r="T1591" s="12"/>
      <c r="U1591" s="121"/>
      <c r="V1591" s="12"/>
      <c r="W1591" s="12"/>
      <c r="X1591" s="12"/>
      <c r="Y1591" s="12"/>
      <c r="Z1591" s="12"/>
      <c r="AA1591" s="12"/>
      <c r="AB1591" s="12"/>
      <c r="AC1591" s="12"/>
      <c r="AD1591" s="12"/>
    </row>
    <row r="1592" spans="3:30" ht="18.75" hidden="1">
      <c r="C1592" s="12"/>
      <c r="D1592" s="13"/>
      <c r="F1592" s="12"/>
      <c r="G1592" s="13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1"/>
      <c r="T1592" s="12"/>
      <c r="U1592" s="121"/>
      <c r="V1592" s="12"/>
      <c r="W1592" s="12"/>
      <c r="X1592" s="12"/>
      <c r="Y1592" s="12"/>
      <c r="Z1592" s="12"/>
      <c r="AA1592" s="12"/>
      <c r="AB1592" s="12"/>
      <c r="AC1592" s="12"/>
      <c r="AD1592" s="12"/>
    </row>
    <row r="1593" spans="3:30" ht="18.75" hidden="1">
      <c r="C1593" s="12"/>
      <c r="D1593" s="13"/>
      <c r="F1593" s="12"/>
      <c r="G1593" s="13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1"/>
      <c r="T1593" s="12"/>
      <c r="U1593" s="121"/>
      <c r="V1593" s="12"/>
      <c r="W1593" s="12"/>
      <c r="X1593" s="12"/>
      <c r="Y1593" s="12"/>
      <c r="Z1593" s="12"/>
      <c r="AA1593" s="12"/>
      <c r="AB1593" s="12"/>
      <c r="AC1593" s="12"/>
      <c r="AD1593" s="12"/>
    </row>
    <row r="1594" spans="3:30" ht="18.75" hidden="1">
      <c r="C1594" s="12"/>
      <c r="D1594" s="13"/>
      <c r="F1594" s="12"/>
      <c r="G1594" s="13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1"/>
      <c r="T1594" s="12"/>
      <c r="U1594" s="121"/>
      <c r="V1594" s="12"/>
      <c r="W1594" s="12"/>
      <c r="X1594" s="12"/>
      <c r="Y1594" s="12"/>
      <c r="Z1594" s="12"/>
      <c r="AA1594" s="12"/>
      <c r="AB1594" s="12"/>
      <c r="AC1594" s="12"/>
      <c r="AD1594" s="12"/>
    </row>
    <row r="1595" spans="3:30" ht="18.75" hidden="1">
      <c r="C1595" s="12"/>
      <c r="D1595" s="13"/>
      <c r="F1595" s="12"/>
      <c r="G1595" s="13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1"/>
      <c r="T1595" s="12"/>
      <c r="U1595" s="121"/>
      <c r="V1595" s="12"/>
      <c r="W1595" s="12"/>
      <c r="X1595" s="12"/>
      <c r="Y1595" s="12"/>
      <c r="Z1595" s="12"/>
      <c r="AA1595" s="12"/>
      <c r="AB1595" s="12"/>
      <c r="AC1595" s="12"/>
      <c r="AD1595" s="12"/>
    </row>
    <row r="1596" spans="3:30" ht="18.75" hidden="1">
      <c r="C1596" s="12"/>
      <c r="D1596" s="13"/>
      <c r="F1596" s="12"/>
      <c r="G1596" s="13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1"/>
      <c r="T1596" s="12"/>
      <c r="U1596" s="121"/>
      <c r="V1596" s="12"/>
      <c r="W1596" s="12"/>
      <c r="X1596" s="12"/>
      <c r="Y1596" s="12"/>
      <c r="Z1596" s="12"/>
      <c r="AA1596" s="12"/>
      <c r="AB1596" s="12"/>
      <c r="AC1596" s="12"/>
      <c r="AD1596" s="12"/>
    </row>
    <row r="1597" spans="3:30" ht="18.75" hidden="1">
      <c r="C1597" s="12"/>
      <c r="D1597" s="13"/>
      <c r="F1597" s="12"/>
      <c r="G1597" s="13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1"/>
      <c r="T1597" s="12"/>
      <c r="U1597" s="121"/>
      <c r="V1597" s="12"/>
      <c r="W1597" s="12"/>
      <c r="X1597" s="12"/>
      <c r="Y1597" s="12"/>
      <c r="Z1597" s="12"/>
      <c r="AA1597" s="12"/>
      <c r="AB1597" s="12"/>
      <c r="AC1597" s="12"/>
      <c r="AD1597" s="12"/>
    </row>
    <row r="1598" spans="3:30" ht="18.75" hidden="1">
      <c r="C1598" s="12"/>
      <c r="D1598" s="13"/>
      <c r="F1598" s="12"/>
      <c r="G1598" s="13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1"/>
      <c r="T1598" s="12"/>
      <c r="U1598" s="121"/>
      <c r="V1598" s="12"/>
      <c r="W1598" s="12"/>
      <c r="X1598" s="12"/>
      <c r="Y1598" s="12"/>
      <c r="Z1598" s="12"/>
      <c r="AA1598" s="12"/>
      <c r="AB1598" s="12"/>
      <c r="AC1598" s="12"/>
      <c r="AD1598" s="12"/>
    </row>
    <row r="1599" spans="3:30" ht="18.75" hidden="1">
      <c r="C1599" s="12"/>
      <c r="D1599" s="13"/>
      <c r="F1599" s="12"/>
      <c r="G1599" s="13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1"/>
      <c r="T1599" s="12"/>
      <c r="U1599" s="121"/>
      <c r="V1599" s="12"/>
      <c r="W1599" s="12"/>
      <c r="X1599" s="12"/>
      <c r="Y1599" s="12"/>
      <c r="Z1599" s="12"/>
      <c r="AA1599" s="12"/>
      <c r="AB1599" s="12"/>
      <c r="AC1599" s="12"/>
      <c r="AD1599" s="12"/>
    </row>
    <row r="1600" spans="3:30" ht="18.75" hidden="1">
      <c r="C1600" s="12"/>
      <c r="D1600" s="13"/>
      <c r="F1600" s="12"/>
      <c r="G1600" s="13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1"/>
      <c r="T1600" s="12"/>
      <c r="U1600" s="121"/>
      <c r="V1600" s="12"/>
      <c r="W1600" s="12"/>
      <c r="X1600" s="12"/>
      <c r="Y1600" s="12"/>
      <c r="Z1600" s="12"/>
      <c r="AA1600" s="12"/>
      <c r="AB1600" s="12"/>
      <c r="AC1600" s="12"/>
      <c r="AD1600" s="12"/>
    </row>
    <row r="1601" spans="3:30" ht="18.75" hidden="1">
      <c r="C1601" s="12"/>
      <c r="D1601" s="13"/>
      <c r="F1601" s="12"/>
      <c r="G1601" s="13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1"/>
      <c r="T1601" s="12"/>
      <c r="U1601" s="121"/>
      <c r="V1601" s="12"/>
      <c r="W1601" s="12"/>
      <c r="X1601" s="12"/>
      <c r="Y1601" s="12"/>
      <c r="Z1601" s="12"/>
      <c r="AA1601" s="12"/>
      <c r="AB1601" s="12"/>
      <c r="AC1601" s="12"/>
      <c r="AD1601" s="12"/>
    </row>
    <row r="1602" spans="3:30" ht="18.75" hidden="1">
      <c r="C1602" s="12"/>
      <c r="D1602" s="13"/>
      <c r="F1602" s="12"/>
      <c r="G1602" s="13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1"/>
      <c r="T1602" s="12"/>
      <c r="U1602" s="121"/>
      <c r="V1602" s="12"/>
      <c r="W1602" s="12"/>
      <c r="X1602" s="12"/>
      <c r="Y1602" s="12"/>
      <c r="Z1602" s="12"/>
      <c r="AA1602" s="12"/>
      <c r="AB1602" s="12"/>
      <c r="AC1602" s="12"/>
      <c r="AD1602" s="12"/>
    </row>
    <row r="1603" spans="3:30" ht="18.75" hidden="1">
      <c r="C1603" s="12"/>
      <c r="D1603" s="13"/>
      <c r="F1603" s="12"/>
      <c r="G1603" s="13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1"/>
      <c r="T1603" s="12"/>
      <c r="U1603" s="121"/>
      <c r="V1603" s="12"/>
      <c r="W1603" s="12"/>
      <c r="X1603" s="12"/>
      <c r="Y1603" s="12"/>
      <c r="Z1603" s="12"/>
      <c r="AA1603" s="12"/>
      <c r="AB1603" s="12"/>
      <c r="AC1603" s="12"/>
      <c r="AD1603" s="12"/>
    </row>
    <row r="1604" spans="3:30" ht="18.75" hidden="1">
      <c r="C1604" s="12"/>
      <c r="D1604" s="13"/>
      <c r="F1604" s="12"/>
      <c r="G1604" s="13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1"/>
      <c r="T1604" s="12"/>
      <c r="U1604" s="121"/>
      <c r="V1604" s="12"/>
      <c r="W1604" s="12"/>
      <c r="X1604" s="12"/>
      <c r="Y1604" s="12"/>
      <c r="Z1604" s="12"/>
      <c r="AA1604" s="12"/>
      <c r="AB1604" s="12"/>
      <c r="AC1604" s="12"/>
      <c r="AD1604" s="12"/>
    </row>
    <row r="1605" spans="3:30" ht="18.75" hidden="1">
      <c r="C1605" s="12"/>
      <c r="D1605" s="13"/>
      <c r="F1605" s="12"/>
      <c r="G1605" s="13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1"/>
      <c r="T1605" s="12"/>
      <c r="U1605" s="121"/>
      <c r="V1605" s="12"/>
      <c r="W1605" s="12"/>
      <c r="X1605" s="12"/>
      <c r="Y1605" s="12"/>
      <c r="Z1605" s="12"/>
      <c r="AA1605" s="12"/>
      <c r="AB1605" s="12"/>
      <c r="AC1605" s="12"/>
      <c r="AD1605" s="12"/>
    </row>
    <row r="1606" spans="3:30" ht="18.75" hidden="1">
      <c r="C1606" s="12"/>
      <c r="D1606" s="13"/>
      <c r="F1606" s="12"/>
      <c r="G1606" s="13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1"/>
      <c r="T1606" s="12"/>
      <c r="U1606" s="121"/>
      <c r="V1606" s="12"/>
      <c r="W1606" s="12"/>
      <c r="X1606" s="12"/>
      <c r="Y1606" s="12"/>
      <c r="Z1606" s="12"/>
      <c r="AA1606" s="12"/>
      <c r="AB1606" s="12"/>
      <c r="AC1606" s="12"/>
      <c r="AD1606" s="12"/>
    </row>
    <row r="1607" spans="3:30" ht="18.75" hidden="1">
      <c r="C1607" s="12"/>
      <c r="D1607" s="13"/>
      <c r="F1607" s="12"/>
      <c r="G1607" s="13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1"/>
      <c r="T1607" s="12"/>
      <c r="U1607" s="121"/>
      <c r="V1607" s="12"/>
      <c r="W1607" s="12"/>
      <c r="X1607" s="12"/>
      <c r="Y1607" s="12"/>
      <c r="Z1607" s="12"/>
      <c r="AA1607" s="12"/>
      <c r="AB1607" s="12"/>
      <c r="AC1607" s="12"/>
      <c r="AD1607" s="12"/>
    </row>
    <row r="1608" spans="3:30" ht="18.75" hidden="1">
      <c r="C1608" s="12"/>
      <c r="D1608" s="13"/>
      <c r="F1608" s="12"/>
      <c r="G1608" s="13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1"/>
      <c r="T1608" s="12"/>
      <c r="U1608" s="121"/>
      <c r="V1608" s="12"/>
      <c r="W1608" s="12"/>
      <c r="X1608" s="12"/>
      <c r="Y1608" s="12"/>
      <c r="Z1608" s="12"/>
      <c r="AA1608" s="12"/>
      <c r="AB1608" s="12"/>
      <c r="AC1608" s="12"/>
      <c r="AD1608" s="12"/>
    </row>
    <row r="1609" spans="3:30" ht="18.75" hidden="1">
      <c r="C1609" s="12"/>
      <c r="D1609" s="13"/>
      <c r="F1609" s="12"/>
      <c r="G1609" s="13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1"/>
      <c r="T1609" s="12"/>
      <c r="U1609" s="121"/>
      <c r="V1609" s="12"/>
      <c r="W1609" s="12"/>
      <c r="X1609" s="12"/>
      <c r="Y1609" s="12"/>
      <c r="Z1609" s="12"/>
      <c r="AA1609" s="12"/>
      <c r="AB1609" s="12"/>
      <c r="AC1609" s="12"/>
      <c r="AD1609" s="12"/>
    </row>
    <row r="1610" spans="3:30" ht="18.75" hidden="1">
      <c r="C1610" s="12"/>
      <c r="D1610" s="13"/>
      <c r="F1610" s="12"/>
      <c r="G1610" s="13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1"/>
      <c r="T1610" s="12"/>
      <c r="U1610" s="121"/>
      <c r="V1610" s="12"/>
      <c r="W1610" s="12"/>
      <c r="X1610" s="12"/>
      <c r="Y1610" s="12"/>
      <c r="Z1610" s="12"/>
      <c r="AA1610" s="12"/>
      <c r="AB1610" s="12"/>
      <c r="AC1610" s="12"/>
      <c r="AD1610" s="12"/>
    </row>
    <row r="1611" spans="3:30" ht="18.75" hidden="1">
      <c r="C1611" s="12"/>
      <c r="D1611" s="13"/>
      <c r="F1611" s="12"/>
      <c r="G1611" s="13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1"/>
      <c r="T1611" s="12"/>
      <c r="U1611" s="121"/>
      <c r="V1611" s="12"/>
      <c r="W1611" s="12"/>
      <c r="X1611" s="12"/>
      <c r="Y1611" s="12"/>
      <c r="Z1611" s="12"/>
      <c r="AA1611" s="12"/>
      <c r="AB1611" s="12"/>
      <c r="AC1611" s="12"/>
      <c r="AD1611" s="12"/>
    </row>
    <row r="1612" spans="3:30" ht="18.75" hidden="1">
      <c r="C1612" s="12"/>
      <c r="D1612" s="13"/>
      <c r="F1612" s="12"/>
      <c r="G1612" s="13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1"/>
      <c r="T1612" s="12"/>
      <c r="U1612" s="121"/>
      <c r="V1612" s="12"/>
      <c r="W1612" s="12"/>
      <c r="X1612" s="12"/>
      <c r="Y1612" s="12"/>
      <c r="Z1612" s="12"/>
      <c r="AA1612" s="12"/>
      <c r="AB1612" s="12"/>
      <c r="AC1612" s="12"/>
      <c r="AD1612" s="12"/>
    </row>
    <row r="1613" spans="3:30" ht="18.75" hidden="1">
      <c r="C1613" s="12"/>
      <c r="D1613" s="13"/>
      <c r="F1613" s="12"/>
      <c r="G1613" s="13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1"/>
      <c r="T1613" s="12"/>
      <c r="U1613" s="121"/>
      <c r="V1613" s="12"/>
      <c r="W1613" s="12"/>
      <c r="X1613" s="12"/>
      <c r="Y1613" s="12"/>
      <c r="Z1613" s="12"/>
      <c r="AA1613" s="12"/>
      <c r="AB1613" s="12"/>
      <c r="AC1613" s="12"/>
      <c r="AD1613" s="12"/>
    </row>
    <row r="1614" spans="3:30" ht="18.75" hidden="1">
      <c r="C1614" s="12"/>
      <c r="D1614" s="13"/>
      <c r="F1614" s="12"/>
      <c r="G1614" s="13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1"/>
      <c r="T1614" s="12"/>
      <c r="U1614" s="121"/>
      <c r="V1614" s="12"/>
      <c r="W1614" s="12"/>
      <c r="X1614" s="12"/>
      <c r="Y1614" s="12"/>
      <c r="Z1614" s="12"/>
      <c r="AA1614" s="12"/>
      <c r="AB1614" s="12"/>
      <c r="AC1614" s="12"/>
      <c r="AD1614" s="12"/>
    </row>
    <row r="1615" spans="3:30" ht="18.75" hidden="1">
      <c r="C1615" s="12"/>
      <c r="D1615" s="13"/>
      <c r="F1615" s="12"/>
      <c r="G1615" s="13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1"/>
      <c r="T1615" s="12"/>
      <c r="U1615" s="121"/>
      <c r="V1615" s="12"/>
      <c r="W1615" s="12"/>
      <c r="X1615" s="12"/>
      <c r="Y1615" s="12"/>
      <c r="Z1615" s="12"/>
      <c r="AA1615" s="12"/>
      <c r="AB1615" s="12"/>
      <c r="AC1615" s="12"/>
      <c r="AD1615" s="12"/>
    </row>
    <row r="1616" spans="3:30" ht="18.75" hidden="1">
      <c r="C1616" s="12"/>
      <c r="D1616" s="13"/>
      <c r="F1616" s="12"/>
      <c r="G1616" s="13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1"/>
      <c r="T1616" s="12"/>
      <c r="U1616" s="121"/>
      <c r="V1616" s="12"/>
      <c r="W1616" s="12"/>
      <c r="X1616" s="12"/>
      <c r="Y1616" s="12"/>
      <c r="Z1616" s="12"/>
      <c r="AA1616" s="12"/>
      <c r="AB1616" s="12"/>
      <c r="AC1616" s="12"/>
      <c r="AD1616" s="12"/>
    </row>
    <row r="1617" spans="3:30" ht="18.75" hidden="1">
      <c r="C1617" s="12"/>
      <c r="D1617" s="13"/>
      <c r="F1617" s="12"/>
      <c r="G1617" s="13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1"/>
      <c r="T1617" s="12"/>
      <c r="U1617" s="121"/>
      <c r="V1617" s="12"/>
      <c r="W1617" s="12"/>
      <c r="X1617" s="12"/>
      <c r="Y1617" s="12"/>
      <c r="Z1617" s="12"/>
      <c r="AA1617" s="12"/>
      <c r="AB1617" s="12"/>
      <c r="AC1617" s="12"/>
      <c r="AD1617" s="12"/>
    </row>
    <row r="1618" spans="3:30" ht="18.75" hidden="1">
      <c r="C1618" s="12"/>
      <c r="D1618" s="13"/>
      <c r="F1618" s="12"/>
      <c r="G1618" s="13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1"/>
      <c r="T1618" s="12"/>
      <c r="U1618" s="121"/>
      <c r="V1618" s="12"/>
      <c r="W1618" s="12"/>
      <c r="X1618" s="12"/>
      <c r="Y1618" s="12"/>
      <c r="Z1618" s="12"/>
      <c r="AA1618" s="12"/>
      <c r="AB1618" s="12"/>
      <c r="AC1618" s="12"/>
      <c r="AD1618" s="12"/>
    </row>
    <row r="1619" spans="3:30" ht="18.75" hidden="1">
      <c r="C1619" s="12"/>
      <c r="D1619" s="13"/>
      <c r="F1619" s="12"/>
      <c r="G1619" s="13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1"/>
      <c r="T1619" s="12"/>
      <c r="U1619" s="121"/>
      <c r="V1619" s="12"/>
      <c r="W1619" s="12"/>
      <c r="X1619" s="12"/>
      <c r="Y1619" s="12"/>
      <c r="Z1619" s="12"/>
      <c r="AA1619" s="12"/>
      <c r="AB1619" s="12"/>
      <c r="AC1619" s="12"/>
      <c r="AD1619" s="12"/>
    </row>
    <row r="1620" spans="3:30" ht="18.75" hidden="1">
      <c r="C1620" s="12"/>
      <c r="D1620" s="13"/>
      <c r="F1620" s="12"/>
      <c r="G1620" s="13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1"/>
      <c r="T1620" s="12"/>
      <c r="U1620" s="121"/>
      <c r="V1620" s="12"/>
      <c r="W1620" s="12"/>
      <c r="X1620" s="12"/>
      <c r="Y1620" s="12"/>
      <c r="Z1620" s="12"/>
      <c r="AA1620" s="12"/>
      <c r="AB1620" s="12"/>
      <c r="AC1620" s="12"/>
      <c r="AD1620" s="12"/>
    </row>
    <row r="1621" spans="3:30" ht="18.75" hidden="1">
      <c r="C1621" s="12"/>
      <c r="D1621" s="13"/>
      <c r="F1621" s="12"/>
      <c r="G1621" s="13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1"/>
      <c r="T1621" s="12"/>
      <c r="U1621" s="121"/>
      <c r="V1621" s="12"/>
      <c r="W1621" s="12"/>
      <c r="X1621" s="12"/>
      <c r="Y1621" s="12"/>
      <c r="Z1621" s="12"/>
      <c r="AA1621" s="12"/>
      <c r="AB1621" s="12"/>
      <c r="AC1621" s="12"/>
      <c r="AD1621" s="12"/>
    </row>
    <row r="1622" spans="3:30" ht="18.75" hidden="1">
      <c r="C1622" s="12"/>
      <c r="D1622" s="13"/>
      <c r="F1622" s="12"/>
      <c r="G1622" s="13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1"/>
      <c r="T1622" s="12"/>
      <c r="U1622" s="121"/>
      <c r="V1622" s="12"/>
      <c r="W1622" s="12"/>
      <c r="X1622" s="12"/>
      <c r="Y1622" s="12"/>
      <c r="Z1622" s="12"/>
      <c r="AA1622" s="12"/>
      <c r="AB1622" s="12"/>
      <c r="AC1622" s="12"/>
      <c r="AD1622" s="12"/>
    </row>
    <row r="1623" spans="3:30" ht="18.75" hidden="1">
      <c r="C1623" s="12"/>
      <c r="D1623" s="13"/>
      <c r="F1623" s="12"/>
      <c r="G1623" s="13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1"/>
      <c r="T1623" s="12"/>
      <c r="U1623" s="121"/>
      <c r="V1623" s="12"/>
      <c r="W1623" s="12"/>
      <c r="X1623" s="12"/>
      <c r="Y1623" s="12"/>
      <c r="Z1623" s="12"/>
      <c r="AA1623" s="12"/>
      <c r="AB1623" s="12"/>
      <c r="AC1623" s="12"/>
      <c r="AD1623" s="12"/>
    </row>
    <row r="1624" spans="3:30" ht="18.75" hidden="1">
      <c r="C1624" s="12"/>
      <c r="D1624" s="13"/>
      <c r="F1624" s="12"/>
      <c r="G1624" s="13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1"/>
      <c r="T1624" s="12"/>
      <c r="U1624" s="121"/>
      <c r="V1624" s="12"/>
      <c r="W1624" s="12"/>
      <c r="X1624" s="12"/>
      <c r="Y1624" s="12"/>
      <c r="Z1624" s="12"/>
      <c r="AA1624" s="12"/>
      <c r="AB1624" s="12"/>
      <c r="AC1624" s="12"/>
      <c r="AD1624" s="12"/>
    </row>
    <row r="1625" spans="3:30" ht="18.75" hidden="1">
      <c r="C1625" s="12"/>
      <c r="D1625" s="13"/>
      <c r="F1625" s="12"/>
      <c r="G1625" s="13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1"/>
      <c r="T1625" s="12"/>
      <c r="U1625" s="121"/>
      <c r="V1625" s="12"/>
      <c r="W1625" s="12"/>
      <c r="X1625" s="12"/>
      <c r="Y1625" s="12"/>
      <c r="Z1625" s="12"/>
      <c r="AA1625" s="12"/>
      <c r="AB1625" s="12"/>
      <c r="AC1625" s="12"/>
      <c r="AD1625" s="12"/>
    </row>
    <row r="1626" spans="3:30" ht="18.75" hidden="1">
      <c r="C1626" s="12"/>
      <c r="D1626" s="13"/>
      <c r="F1626" s="12"/>
      <c r="G1626" s="13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1"/>
      <c r="T1626" s="12"/>
      <c r="U1626" s="121"/>
      <c r="V1626" s="12"/>
      <c r="W1626" s="12"/>
      <c r="X1626" s="12"/>
      <c r="Y1626" s="12"/>
      <c r="Z1626" s="12"/>
      <c r="AA1626" s="12"/>
      <c r="AB1626" s="12"/>
      <c r="AC1626" s="12"/>
      <c r="AD1626" s="12"/>
    </row>
    <row r="1627" spans="3:30" ht="18.75" hidden="1">
      <c r="C1627" s="12"/>
      <c r="D1627" s="13"/>
      <c r="F1627" s="12"/>
      <c r="G1627" s="13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1"/>
      <c r="T1627" s="12"/>
      <c r="U1627" s="121"/>
      <c r="V1627" s="12"/>
      <c r="W1627" s="12"/>
      <c r="X1627" s="12"/>
      <c r="Y1627" s="12"/>
      <c r="Z1627" s="12"/>
      <c r="AA1627" s="12"/>
      <c r="AB1627" s="12"/>
      <c r="AC1627" s="12"/>
      <c r="AD1627" s="12"/>
    </row>
    <row r="1628" spans="3:30" ht="18.75" hidden="1">
      <c r="C1628" s="12"/>
      <c r="D1628" s="13"/>
      <c r="F1628" s="12"/>
      <c r="G1628" s="13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1"/>
      <c r="T1628" s="12"/>
      <c r="U1628" s="121"/>
      <c r="V1628" s="12"/>
      <c r="W1628" s="12"/>
      <c r="X1628" s="12"/>
      <c r="Y1628" s="12"/>
      <c r="Z1628" s="12"/>
      <c r="AA1628" s="12"/>
      <c r="AB1628" s="12"/>
      <c r="AC1628" s="12"/>
      <c r="AD1628" s="12"/>
    </row>
    <row r="1629" spans="3:30" ht="18.75" hidden="1">
      <c r="C1629" s="12"/>
      <c r="D1629" s="13"/>
      <c r="F1629" s="12"/>
      <c r="G1629" s="13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1"/>
      <c r="T1629" s="12"/>
      <c r="U1629" s="121"/>
      <c r="V1629" s="12"/>
      <c r="W1629" s="12"/>
      <c r="X1629" s="12"/>
      <c r="Y1629" s="12"/>
      <c r="Z1629" s="12"/>
      <c r="AA1629" s="12"/>
      <c r="AB1629" s="12"/>
      <c r="AC1629" s="12"/>
      <c r="AD1629" s="12"/>
    </row>
    <row r="1630" spans="3:30" ht="18.75" hidden="1">
      <c r="C1630" s="12"/>
      <c r="D1630" s="13"/>
      <c r="F1630" s="12"/>
      <c r="G1630" s="13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1"/>
      <c r="T1630" s="12"/>
      <c r="U1630" s="121"/>
      <c r="V1630" s="12"/>
      <c r="W1630" s="12"/>
      <c r="X1630" s="12"/>
      <c r="Y1630" s="12"/>
      <c r="Z1630" s="12"/>
      <c r="AA1630" s="12"/>
      <c r="AB1630" s="12"/>
      <c r="AC1630" s="12"/>
      <c r="AD1630" s="12"/>
    </row>
    <row r="1631" spans="3:30" ht="18.75" hidden="1">
      <c r="C1631" s="12"/>
      <c r="D1631" s="13"/>
      <c r="F1631" s="12"/>
      <c r="G1631" s="13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1"/>
      <c r="T1631" s="12"/>
      <c r="U1631" s="121"/>
      <c r="V1631" s="12"/>
      <c r="W1631" s="12"/>
      <c r="X1631" s="12"/>
      <c r="Y1631" s="12"/>
      <c r="Z1631" s="12"/>
      <c r="AA1631" s="12"/>
      <c r="AB1631" s="12"/>
      <c r="AC1631" s="12"/>
      <c r="AD1631" s="12"/>
    </row>
    <row r="1632" spans="3:30" ht="18.75" hidden="1">
      <c r="C1632" s="12"/>
      <c r="D1632" s="13"/>
      <c r="F1632" s="12"/>
      <c r="G1632" s="13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1"/>
      <c r="T1632" s="12"/>
      <c r="U1632" s="121"/>
      <c r="V1632" s="12"/>
      <c r="W1632" s="12"/>
      <c r="X1632" s="12"/>
      <c r="Y1632" s="12"/>
      <c r="Z1632" s="12"/>
      <c r="AA1632" s="12"/>
      <c r="AB1632" s="12"/>
      <c r="AC1632" s="12"/>
      <c r="AD1632" s="12"/>
    </row>
    <row r="1633" spans="3:30" ht="18.75" hidden="1">
      <c r="C1633" s="12"/>
      <c r="D1633" s="13"/>
      <c r="F1633" s="12"/>
      <c r="G1633" s="13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1"/>
      <c r="T1633" s="12"/>
      <c r="U1633" s="121"/>
      <c r="V1633" s="12"/>
      <c r="W1633" s="12"/>
      <c r="X1633" s="12"/>
      <c r="Y1633" s="12"/>
      <c r="Z1633" s="12"/>
      <c r="AA1633" s="12"/>
      <c r="AB1633" s="12"/>
      <c r="AC1633" s="12"/>
      <c r="AD1633" s="12"/>
    </row>
    <row r="1634" spans="3:30" ht="18.75" hidden="1">
      <c r="C1634" s="12"/>
      <c r="D1634" s="13"/>
      <c r="F1634" s="12"/>
      <c r="G1634" s="13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1"/>
      <c r="T1634" s="12"/>
      <c r="U1634" s="121"/>
      <c r="V1634" s="12"/>
      <c r="W1634" s="12"/>
      <c r="X1634" s="12"/>
      <c r="Y1634" s="12"/>
      <c r="Z1634" s="12"/>
      <c r="AA1634" s="12"/>
      <c r="AB1634" s="12"/>
      <c r="AC1634" s="12"/>
      <c r="AD1634" s="12"/>
    </row>
    <row r="1635" spans="3:30" ht="18.75" hidden="1">
      <c r="C1635" s="12"/>
      <c r="D1635" s="13"/>
      <c r="F1635" s="12"/>
      <c r="G1635" s="13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1"/>
      <c r="T1635" s="12"/>
      <c r="U1635" s="121"/>
      <c r="V1635" s="12"/>
      <c r="W1635" s="12"/>
      <c r="X1635" s="12"/>
      <c r="Y1635" s="12"/>
      <c r="Z1635" s="12"/>
      <c r="AA1635" s="12"/>
      <c r="AB1635" s="12"/>
      <c r="AC1635" s="12"/>
      <c r="AD1635" s="12"/>
    </row>
    <row r="1636" spans="3:30" ht="18.75" hidden="1">
      <c r="C1636" s="12"/>
      <c r="D1636" s="13"/>
      <c r="F1636" s="12"/>
      <c r="G1636" s="13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1"/>
      <c r="T1636" s="12"/>
      <c r="U1636" s="121"/>
      <c r="V1636" s="12"/>
      <c r="W1636" s="12"/>
      <c r="X1636" s="12"/>
      <c r="Y1636" s="12"/>
      <c r="Z1636" s="12"/>
      <c r="AA1636" s="12"/>
      <c r="AB1636" s="12"/>
      <c r="AC1636" s="12"/>
      <c r="AD1636" s="12"/>
    </row>
    <row r="1637" spans="3:30" ht="18.75" hidden="1">
      <c r="C1637" s="12"/>
      <c r="D1637" s="13"/>
      <c r="F1637" s="12"/>
      <c r="G1637" s="13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1"/>
      <c r="T1637" s="12"/>
      <c r="U1637" s="121"/>
      <c r="V1637" s="12"/>
      <c r="W1637" s="12"/>
      <c r="X1637" s="12"/>
      <c r="Y1637" s="12"/>
      <c r="Z1637" s="12"/>
      <c r="AA1637" s="12"/>
      <c r="AB1637" s="12"/>
      <c r="AC1637" s="12"/>
      <c r="AD1637" s="12"/>
    </row>
    <row r="1638" spans="3:30" ht="18.75" hidden="1">
      <c r="C1638" s="12"/>
      <c r="D1638" s="13"/>
      <c r="F1638" s="12"/>
      <c r="G1638" s="13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1"/>
      <c r="T1638" s="12"/>
      <c r="U1638" s="121"/>
      <c r="V1638" s="12"/>
      <c r="W1638" s="12"/>
      <c r="X1638" s="12"/>
      <c r="Y1638" s="12"/>
      <c r="Z1638" s="12"/>
      <c r="AA1638" s="12"/>
      <c r="AB1638" s="12"/>
      <c r="AC1638" s="12"/>
      <c r="AD1638" s="12"/>
    </row>
    <row r="1639" spans="3:30" ht="18.75" hidden="1">
      <c r="C1639" s="12"/>
      <c r="D1639" s="13"/>
      <c r="F1639" s="12"/>
      <c r="G1639" s="13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1"/>
      <c r="T1639" s="12"/>
      <c r="U1639" s="121"/>
      <c r="V1639" s="12"/>
      <c r="W1639" s="12"/>
      <c r="X1639" s="12"/>
      <c r="Y1639" s="12"/>
      <c r="Z1639" s="12"/>
      <c r="AA1639" s="12"/>
      <c r="AB1639" s="12"/>
      <c r="AC1639" s="12"/>
      <c r="AD1639" s="12"/>
    </row>
    <row r="1640" spans="3:30" ht="18.75" hidden="1">
      <c r="C1640" s="12"/>
      <c r="D1640" s="13"/>
      <c r="F1640" s="12"/>
      <c r="G1640" s="13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1"/>
      <c r="T1640" s="12"/>
      <c r="U1640" s="121"/>
      <c r="V1640" s="12"/>
      <c r="W1640" s="12"/>
      <c r="X1640" s="12"/>
      <c r="Y1640" s="12"/>
      <c r="Z1640" s="12"/>
      <c r="AA1640" s="12"/>
      <c r="AB1640" s="12"/>
      <c r="AC1640" s="12"/>
      <c r="AD1640" s="12"/>
    </row>
    <row r="1641" spans="3:30" ht="18.75" hidden="1">
      <c r="C1641" s="12"/>
      <c r="D1641" s="13"/>
      <c r="F1641" s="12"/>
      <c r="G1641" s="13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1"/>
      <c r="T1641" s="12"/>
      <c r="U1641" s="121"/>
      <c r="V1641" s="12"/>
      <c r="W1641" s="12"/>
      <c r="X1641" s="12"/>
      <c r="Y1641" s="12"/>
      <c r="Z1641" s="12"/>
      <c r="AA1641" s="12"/>
      <c r="AB1641" s="12"/>
      <c r="AC1641" s="12"/>
      <c r="AD1641" s="12"/>
    </row>
    <row r="1642" spans="3:30" ht="18.75" hidden="1">
      <c r="C1642" s="12"/>
      <c r="D1642" s="13"/>
      <c r="F1642" s="12"/>
      <c r="G1642" s="13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1"/>
      <c r="T1642" s="12"/>
      <c r="U1642" s="121"/>
      <c r="V1642" s="12"/>
      <c r="W1642" s="12"/>
      <c r="X1642" s="12"/>
      <c r="Y1642" s="12"/>
      <c r="Z1642" s="12"/>
      <c r="AA1642" s="12"/>
      <c r="AB1642" s="12"/>
      <c r="AC1642" s="12"/>
      <c r="AD1642" s="12"/>
    </row>
    <row r="1643" spans="3:30" ht="18.75" hidden="1">
      <c r="C1643" s="12"/>
      <c r="D1643" s="13"/>
      <c r="F1643" s="12"/>
      <c r="G1643" s="13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1"/>
      <c r="T1643" s="12"/>
      <c r="U1643" s="121"/>
      <c r="V1643" s="12"/>
      <c r="W1643" s="12"/>
      <c r="X1643" s="12"/>
      <c r="Y1643" s="12"/>
      <c r="Z1643" s="12"/>
      <c r="AA1643" s="12"/>
      <c r="AB1643" s="12"/>
      <c r="AC1643" s="12"/>
      <c r="AD1643" s="12"/>
    </row>
    <row r="1644" spans="3:30" ht="18.75" hidden="1">
      <c r="C1644" s="12"/>
      <c r="D1644" s="13"/>
      <c r="F1644" s="12"/>
      <c r="G1644" s="13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1"/>
      <c r="T1644" s="12"/>
      <c r="U1644" s="121"/>
      <c r="V1644" s="12"/>
      <c r="W1644" s="12"/>
      <c r="X1644" s="12"/>
      <c r="Y1644" s="12"/>
      <c r="Z1644" s="12"/>
      <c r="AA1644" s="12"/>
      <c r="AB1644" s="12"/>
      <c r="AC1644" s="12"/>
      <c r="AD1644" s="12"/>
    </row>
    <row r="1645" spans="3:30" ht="18.75" hidden="1">
      <c r="C1645" s="12"/>
      <c r="D1645" s="13"/>
      <c r="F1645" s="12"/>
      <c r="G1645" s="13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1"/>
      <c r="T1645" s="12"/>
      <c r="U1645" s="121"/>
      <c r="V1645" s="12"/>
      <c r="W1645" s="12"/>
      <c r="X1645" s="12"/>
      <c r="Y1645" s="12"/>
      <c r="Z1645" s="12"/>
      <c r="AA1645" s="12"/>
      <c r="AB1645" s="12"/>
      <c r="AC1645" s="12"/>
      <c r="AD1645" s="12"/>
    </row>
    <row r="1646" spans="3:30" ht="18.75" hidden="1">
      <c r="C1646" s="12"/>
      <c r="D1646" s="13"/>
      <c r="F1646" s="12"/>
      <c r="G1646" s="13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1"/>
      <c r="T1646" s="12"/>
      <c r="U1646" s="121"/>
      <c r="V1646" s="12"/>
      <c r="W1646" s="12"/>
      <c r="X1646" s="12"/>
      <c r="Y1646" s="12"/>
      <c r="Z1646" s="12"/>
      <c r="AA1646" s="12"/>
      <c r="AB1646" s="12"/>
      <c r="AC1646" s="12"/>
      <c r="AD1646" s="12"/>
    </row>
    <row r="1647" spans="3:30" ht="18.75" hidden="1">
      <c r="C1647" s="12"/>
      <c r="D1647" s="13"/>
      <c r="F1647" s="12"/>
      <c r="G1647" s="13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1"/>
      <c r="T1647" s="12"/>
      <c r="U1647" s="121"/>
      <c r="V1647" s="12"/>
      <c r="W1647" s="12"/>
      <c r="X1647" s="12"/>
      <c r="Y1647" s="12"/>
      <c r="Z1647" s="12"/>
      <c r="AA1647" s="12"/>
      <c r="AB1647" s="12"/>
      <c r="AC1647" s="12"/>
      <c r="AD1647" s="12"/>
    </row>
    <row r="1648" spans="3:30" ht="18.75" hidden="1">
      <c r="C1648" s="12"/>
      <c r="D1648" s="13"/>
      <c r="F1648" s="12"/>
      <c r="G1648" s="13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1"/>
      <c r="T1648" s="12"/>
      <c r="U1648" s="121"/>
      <c r="V1648" s="12"/>
      <c r="W1648" s="12"/>
      <c r="X1648" s="12"/>
      <c r="Y1648" s="12"/>
      <c r="Z1648" s="12"/>
      <c r="AA1648" s="12"/>
      <c r="AB1648" s="12"/>
      <c r="AC1648" s="12"/>
      <c r="AD1648" s="12"/>
    </row>
    <row r="1649" spans="3:30" ht="18.75" hidden="1">
      <c r="C1649" s="12"/>
      <c r="D1649" s="13"/>
      <c r="F1649" s="12"/>
      <c r="G1649" s="13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1"/>
      <c r="T1649" s="12"/>
      <c r="U1649" s="121"/>
      <c r="V1649" s="12"/>
      <c r="W1649" s="12"/>
      <c r="X1649" s="12"/>
      <c r="Y1649" s="12"/>
      <c r="Z1649" s="12"/>
      <c r="AA1649" s="12"/>
      <c r="AB1649" s="12"/>
      <c r="AC1649" s="12"/>
      <c r="AD1649" s="12"/>
    </row>
    <row r="1650" spans="3:30" ht="18.75" hidden="1">
      <c r="C1650" s="12"/>
      <c r="D1650" s="13"/>
      <c r="F1650" s="12"/>
      <c r="G1650" s="13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1"/>
      <c r="T1650" s="12"/>
      <c r="U1650" s="121"/>
      <c r="V1650" s="12"/>
      <c r="W1650" s="12"/>
      <c r="X1650" s="12"/>
      <c r="Y1650" s="12"/>
      <c r="Z1650" s="12"/>
      <c r="AA1650" s="12"/>
      <c r="AB1650" s="12"/>
      <c r="AC1650" s="12"/>
      <c r="AD1650" s="12"/>
    </row>
    <row r="1651" spans="3:30" ht="18.75" hidden="1">
      <c r="C1651" s="12"/>
      <c r="D1651" s="13"/>
      <c r="F1651" s="12"/>
      <c r="G1651" s="13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1"/>
      <c r="T1651" s="12"/>
      <c r="U1651" s="121"/>
      <c r="V1651" s="12"/>
      <c r="W1651" s="12"/>
      <c r="X1651" s="12"/>
      <c r="Y1651" s="12"/>
      <c r="Z1651" s="12"/>
      <c r="AA1651" s="12"/>
      <c r="AB1651" s="12"/>
      <c r="AC1651" s="12"/>
      <c r="AD1651" s="12"/>
    </row>
    <row r="1652" spans="3:30" ht="18.75" hidden="1">
      <c r="C1652" s="12"/>
      <c r="D1652" s="13"/>
      <c r="F1652" s="12"/>
      <c r="G1652" s="13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1"/>
      <c r="T1652" s="12"/>
      <c r="U1652" s="121"/>
      <c r="V1652" s="12"/>
      <c r="W1652" s="12"/>
      <c r="X1652" s="12"/>
      <c r="Y1652" s="12"/>
      <c r="Z1652" s="12"/>
      <c r="AA1652" s="12"/>
      <c r="AB1652" s="12"/>
      <c r="AC1652" s="12"/>
      <c r="AD1652" s="12"/>
    </row>
    <row r="1653" spans="3:30" ht="18.75" hidden="1">
      <c r="C1653" s="12"/>
      <c r="D1653" s="13"/>
      <c r="F1653" s="12"/>
      <c r="G1653" s="13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1"/>
      <c r="T1653" s="12"/>
      <c r="U1653" s="121"/>
      <c r="V1653" s="12"/>
      <c r="W1653" s="12"/>
      <c r="X1653" s="12"/>
      <c r="Y1653" s="12"/>
      <c r="Z1653" s="12"/>
      <c r="AA1653" s="12"/>
      <c r="AB1653" s="12"/>
      <c r="AC1653" s="12"/>
      <c r="AD1653" s="12"/>
    </row>
    <row r="1654" spans="3:30" ht="18.75" hidden="1">
      <c r="C1654" s="12"/>
      <c r="D1654" s="13"/>
      <c r="F1654" s="12"/>
      <c r="G1654" s="13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1"/>
      <c r="T1654" s="12"/>
      <c r="U1654" s="121"/>
      <c r="V1654" s="12"/>
      <c r="W1654" s="12"/>
      <c r="X1654" s="12"/>
      <c r="Y1654" s="12"/>
      <c r="Z1654" s="12"/>
      <c r="AA1654" s="12"/>
      <c r="AB1654" s="12"/>
      <c r="AC1654" s="12"/>
      <c r="AD1654" s="12"/>
    </row>
    <row r="1655" spans="3:30" ht="18.75" hidden="1">
      <c r="C1655" s="12"/>
      <c r="D1655" s="13"/>
      <c r="F1655" s="12"/>
      <c r="G1655" s="13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1"/>
      <c r="T1655" s="12"/>
      <c r="U1655" s="121"/>
      <c r="V1655" s="12"/>
      <c r="W1655" s="12"/>
      <c r="X1655" s="12"/>
      <c r="Y1655" s="12"/>
      <c r="Z1655" s="12"/>
      <c r="AA1655" s="12"/>
      <c r="AB1655" s="12"/>
      <c r="AC1655" s="12"/>
      <c r="AD1655" s="12"/>
    </row>
    <row r="1656" spans="3:30" ht="18.75" hidden="1">
      <c r="C1656" s="12"/>
      <c r="D1656" s="13"/>
      <c r="F1656" s="12"/>
      <c r="G1656" s="13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1"/>
      <c r="T1656" s="12"/>
      <c r="U1656" s="121"/>
      <c r="V1656" s="12"/>
      <c r="W1656" s="12"/>
      <c r="X1656" s="12"/>
      <c r="Y1656" s="12"/>
      <c r="Z1656" s="12"/>
      <c r="AA1656" s="12"/>
      <c r="AB1656" s="12"/>
      <c r="AC1656" s="12"/>
      <c r="AD1656" s="12"/>
    </row>
    <row r="1657" spans="3:30" ht="18.75" hidden="1">
      <c r="C1657" s="12"/>
      <c r="D1657" s="13"/>
      <c r="F1657" s="12"/>
      <c r="G1657" s="13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1"/>
      <c r="T1657" s="12"/>
      <c r="U1657" s="121"/>
      <c r="V1657" s="12"/>
      <c r="W1657" s="12"/>
      <c r="X1657" s="12"/>
      <c r="Y1657" s="12"/>
      <c r="Z1657" s="12"/>
      <c r="AA1657" s="12"/>
      <c r="AB1657" s="12"/>
      <c r="AC1657" s="12"/>
      <c r="AD1657" s="12"/>
    </row>
    <row r="1658" spans="3:30" ht="18.75" hidden="1">
      <c r="C1658" s="12"/>
      <c r="D1658" s="13"/>
      <c r="F1658" s="12"/>
      <c r="G1658" s="13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1"/>
      <c r="T1658" s="12"/>
      <c r="U1658" s="121"/>
      <c r="V1658" s="12"/>
      <c r="W1658" s="12"/>
      <c r="X1658" s="12"/>
      <c r="Y1658" s="12"/>
      <c r="Z1658" s="12"/>
      <c r="AA1658" s="12"/>
      <c r="AB1658" s="12"/>
      <c r="AC1658" s="12"/>
      <c r="AD1658" s="12"/>
    </row>
    <row r="1659" spans="3:30" ht="18.75" hidden="1">
      <c r="C1659" s="12"/>
      <c r="D1659" s="13"/>
      <c r="F1659" s="12"/>
      <c r="G1659" s="13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1"/>
      <c r="T1659" s="12"/>
      <c r="U1659" s="121"/>
      <c r="V1659" s="12"/>
      <c r="W1659" s="12"/>
      <c r="X1659" s="12"/>
      <c r="Y1659" s="12"/>
      <c r="Z1659" s="12"/>
      <c r="AA1659" s="12"/>
      <c r="AB1659" s="12"/>
      <c r="AC1659" s="12"/>
      <c r="AD1659" s="12"/>
    </row>
    <row r="1660" spans="3:30" ht="18.75" hidden="1">
      <c r="C1660" s="12"/>
      <c r="D1660" s="13"/>
      <c r="F1660" s="12"/>
      <c r="G1660" s="13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1"/>
      <c r="T1660" s="12"/>
      <c r="U1660" s="121"/>
      <c r="V1660" s="12"/>
      <c r="W1660" s="12"/>
      <c r="X1660" s="12"/>
      <c r="Y1660" s="12"/>
      <c r="Z1660" s="12"/>
      <c r="AA1660" s="12"/>
      <c r="AB1660" s="12"/>
      <c r="AC1660" s="12"/>
      <c r="AD1660" s="12"/>
    </row>
    <row r="1661" spans="3:30" ht="18.75" hidden="1">
      <c r="C1661" s="12"/>
      <c r="D1661" s="13"/>
      <c r="F1661" s="12"/>
      <c r="G1661" s="13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1"/>
      <c r="T1661" s="12"/>
      <c r="U1661" s="121"/>
      <c r="V1661" s="12"/>
      <c r="W1661" s="12"/>
      <c r="X1661" s="12"/>
      <c r="Y1661" s="12"/>
      <c r="Z1661" s="12"/>
      <c r="AA1661" s="12"/>
      <c r="AB1661" s="12"/>
      <c r="AC1661" s="12"/>
      <c r="AD1661" s="12"/>
    </row>
    <row r="1662" spans="3:30" ht="18.75" hidden="1">
      <c r="C1662" s="12"/>
      <c r="D1662" s="13"/>
      <c r="F1662" s="12"/>
      <c r="G1662" s="13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1"/>
      <c r="T1662" s="12"/>
      <c r="U1662" s="121"/>
      <c r="V1662" s="12"/>
      <c r="W1662" s="12"/>
      <c r="X1662" s="12"/>
      <c r="Y1662" s="12"/>
      <c r="Z1662" s="12"/>
      <c r="AA1662" s="12"/>
      <c r="AB1662" s="12"/>
      <c r="AC1662" s="12"/>
      <c r="AD1662" s="12"/>
    </row>
    <row r="1663" spans="3:30" ht="18.75" hidden="1">
      <c r="C1663" s="12"/>
      <c r="D1663" s="13"/>
      <c r="F1663" s="12"/>
      <c r="G1663" s="13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1"/>
      <c r="T1663" s="12"/>
      <c r="U1663" s="121"/>
      <c r="V1663" s="12"/>
      <c r="W1663" s="12"/>
      <c r="X1663" s="12"/>
      <c r="Y1663" s="12"/>
      <c r="Z1663" s="12"/>
      <c r="AA1663" s="12"/>
      <c r="AB1663" s="12"/>
      <c r="AC1663" s="12"/>
      <c r="AD1663" s="12"/>
    </row>
    <row r="1664" spans="3:30" ht="18.75" hidden="1">
      <c r="C1664" s="12"/>
      <c r="D1664" s="13"/>
      <c r="F1664" s="12"/>
      <c r="G1664" s="13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1"/>
      <c r="T1664" s="12"/>
      <c r="U1664" s="121"/>
      <c r="V1664" s="12"/>
      <c r="W1664" s="12"/>
      <c r="X1664" s="12"/>
      <c r="Y1664" s="12"/>
      <c r="Z1664" s="12"/>
      <c r="AA1664" s="12"/>
      <c r="AB1664" s="12"/>
      <c r="AC1664" s="12"/>
      <c r="AD1664" s="12"/>
    </row>
    <row r="1665" spans="3:30" ht="18.75" hidden="1">
      <c r="C1665" s="12"/>
      <c r="D1665" s="13"/>
      <c r="F1665" s="12"/>
      <c r="G1665" s="13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1"/>
      <c r="T1665" s="12"/>
      <c r="U1665" s="121"/>
      <c r="V1665" s="12"/>
      <c r="W1665" s="12"/>
      <c r="X1665" s="12"/>
      <c r="Y1665" s="12"/>
      <c r="Z1665" s="12"/>
      <c r="AA1665" s="12"/>
      <c r="AB1665" s="12"/>
      <c r="AC1665" s="12"/>
      <c r="AD1665" s="12"/>
    </row>
    <row r="1666" spans="3:30" ht="18.75" hidden="1">
      <c r="C1666" s="12"/>
      <c r="D1666" s="13"/>
      <c r="F1666" s="12"/>
      <c r="G1666" s="13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1"/>
      <c r="T1666" s="12"/>
      <c r="U1666" s="121"/>
      <c r="V1666" s="12"/>
      <c r="W1666" s="12"/>
      <c r="X1666" s="12"/>
      <c r="Y1666" s="12"/>
      <c r="Z1666" s="12"/>
      <c r="AA1666" s="12"/>
      <c r="AB1666" s="12"/>
      <c r="AC1666" s="12"/>
      <c r="AD1666" s="12"/>
    </row>
    <row r="1667" spans="3:30" ht="18.75" hidden="1">
      <c r="C1667" s="12"/>
      <c r="D1667" s="13"/>
      <c r="F1667" s="12"/>
      <c r="G1667" s="13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1"/>
      <c r="T1667" s="12"/>
      <c r="U1667" s="121"/>
      <c r="V1667" s="12"/>
      <c r="W1667" s="12"/>
      <c r="X1667" s="12"/>
      <c r="Y1667" s="12"/>
      <c r="Z1667" s="12"/>
      <c r="AA1667" s="12"/>
      <c r="AB1667" s="12"/>
      <c r="AC1667" s="12"/>
      <c r="AD1667" s="12"/>
    </row>
    <row r="1668" spans="3:30" ht="18.75" hidden="1">
      <c r="C1668" s="12"/>
      <c r="D1668" s="13"/>
      <c r="F1668" s="12"/>
      <c r="G1668" s="13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1"/>
      <c r="T1668" s="12"/>
      <c r="U1668" s="121"/>
      <c r="V1668" s="12"/>
      <c r="W1668" s="12"/>
      <c r="X1668" s="12"/>
      <c r="Y1668" s="12"/>
      <c r="Z1668" s="12"/>
      <c r="AA1668" s="12"/>
      <c r="AB1668" s="12"/>
      <c r="AC1668" s="12"/>
      <c r="AD1668" s="12"/>
    </row>
    <row r="1669" spans="3:30" ht="18.75" hidden="1">
      <c r="C1669" s="12"/>
      <c r="D1669" s="13"/>
      <c r="F1669" s="12"/>
      <c r="G1669" s="13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1"/>
      <c r="T1669" s="12"/>
      <c r="U1669" s="121"/>
      <c r="V1669" s="12"/>
      <c r="W1669" s="12"/>
      <c r="X1669" s="12"/>
      <c r="Y1669" s="12"/>
      <c r="Z1669" s="12"/>
      <c r="AA1669" s="12"/>
      <c r="AB1669" s="12"/>
      <c r="AC1669" s="12"/>
      <c r="AD1669" s="12"/>
    </row>
    <row r="1670" spans="3:30" ht="18.75" hidden="1">
      <c r="C1670" s="12"/>
      <c r="D1670" s="13"/>
      <c r="F1670" s="12"/>
      <c r="G1670" s="13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1"/>
      <c r="T1670" s="12"/>
      <c r="U1670" s="121"/>
      <c r="V1670" s="12"/>
      <c r="W1670" s="12"/>
      <c r="X1670" s="12"/>
      <c r="Y1670" s="12"/>
      <c r="Z1670" s="12"/>
      <c r="AA1670" s="12"/>
      <c r="AB1670" s="12"/>
      <c r="AC1670" s="12"/>
      <c r="AD1670" s="12"/>
    </row>
    <row r="1671" spans="3:30" ht="18.75" hidden="1">
      <c r="C1671" s="12"/>
      <c r="D1671" s="13"/>
      <c r="F1671" s="12"/>
      <c r="G1671" s="13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1"/>
      <c r="T1671" s="12"/>
      <c r="U1671" s="121"/>
      <c r="V1671" s="12"/>
      <c r="W1671" s="12"/>
      <c r="X1671" s="12"/>
      <c r="Y1671" s="12"/>
      <c r="Z1671" s="12"/>
      <c r="AA1671" s="12"/>
      <c r="AB1671" s="12"/>
      <c r="AC1671" s="12"/>
      <c r="AD1671" s="12"/>
    </row>
    <row r="1672" spans="3:30" ht="18.75" hidden="1">
      <c r="C1672" s="12"/>
      <c r="D1672" s="13"/>
      <c r="F1672" s="12"/>
      <c r="G1672" s="13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1"/>
      <c r="T1672" s="12"/>
      <c r="U1672" s="121"/>
      <c r="V1672" s="12"/>
      <c r="W1672" s="12"/>
      <c r="X1672" s="12"/>
      <c r="Y1672" s="12"/>
      <c r="Z1672" s="12"/>
      <c r="AA1672" s="12"/>
      <c r="AB1672" s="12"/>
      <c r="AC1672" s="12"/>
      <c r="AD1672" s="12"/>
    </row>
    <row r="1673" spans="3:30" ht="18.75" hidden="1">
      <c r="C1673" s="12"/>
      <c r="D1673" s="13"/>
      <c r="F1673" s="12"/>
      <c r="G1673" s="13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1"/>
      <c r="T1673" s="12"/>
      <c r="U1673" s="121"/>
      <c r="V1673" s="12"/>
      <c r="W1673" s="12"/>
      <c r="X1673" s="12"/>
      <c r="Y1673" s="12"/>
      <c r="Z1673" s="12"/>
      <c r="AA1673" s="12"/>
      <c r="AB1673" s="12"/>
      <c r="AC1673" s="12"/>
      <c r="AD1673" s="12"/>
    </row>
    <row r="1674" spans="3:30" ht="18.75" hidden="1">
      <c r="C1674" s="12"/>
      <c r="D1674" s="13"/>
      <c r="F1674" s="12"/>
      <c r="G1674" s="13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1"/>
      <c r="T1674" s="12"/>
      <c r="U1674" s="121"/>
      <c r="V1674" s="12"/>
      <c r="W1674" s="12"/>
      <c r="X1674" s="12"/>
      <c r="Y1674" s="12"/>
      <c r="Z1674" s="12"/>
      <c r="AA1674" s="12"/>
      <c r="AB1674" s="12"/>
      <c r="AC1674" s="12"/>
      <c r="AD1674" s="12"/>
    </row>
    <row r="1675" spans="3:30" ht="18.75" hidden="1">
      <c r="C1675" s="12"/>
      <c r="D1675" s="13"/>
      <c r="F1675" s="12"/>
      <c r="G1675" s="13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1"/>
      <c r="T1675" s="12"/>
      <c r="U1675" s="121"/>
      <c r="V1675" s="12"/>
      <c r="W1675" s="12"/>
      <c r="X1675" s="12"/>
      <c r="Y1675" s="12"/>
      <c r="Z1675" s="12"/>
      <c r="AA1675" s="12"/>
      <c r="AB1675" s="12"/>
      <c r="AC1675" s="12"/>
      <c r="AD1675" s="12"/>
    </row>
    <row r="1676" spans="3:30" ht="18.75" hidden="1">
      <c r="C1676" s="12"/>
      <c r="D1676" s="13"/>
      <c r="F1676" s="12"/>
      <c r="G1676" s="13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1"/>
      <c r="T1676" s="12"/>
      <c r="U1676" s="121"/>
      <c r="V1676" s="12"/>
      <c r="W1676" s="12"/>
      <c r="X1676" s="12"/>
      <c r="Y1676" s="12"/>
      <c r="Z1676" s="12"/>
      <c r="AA1676" s="12"/>
      <c r="AB1676" s="12"/>
      <c r="AC1676" s="12"/>
      <c r="AD1676" s="12"/>
    </row>
    <row r="1677" spans="3:30" ht="18.75" hidden="1">
      <c r="C1677" s="12"/>
      <c r="D1677" s="13"/>
      <c r="F1677" s="12"/>
      <c r="G1677" s="13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1"/>
      <c r="T1677" s="12"/>
      <c r="U1677" s="121"/>
      <c r="V1677" s="12"/>
      <c r="W1677" s="12"/>
      <c r="X1677" s="12"/>
      <c r="Y1677" s="12"/>
      <c r="Z1677" s="12"/>
      <c r="AA1677" s="12"/>
      <c r="AB1677" s="12"/>
      <c r="AC1677" s="12"/>
      <c r="AD1677" s="12"/>
    </row>
    <row r="1678" spans="3:30" ht="18.75" hidden="1">
      <c r="C1678" s="12"/>
      <c r="D1678" s="13"/>
      <c r="F1678" s="12"/>
      <c r="G1678" s="13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1"/>
      <c r="T1678" s="12"/>
      <c r="U1678" s="121"/>
      <c r="V1678" s="12"/>
      <c r="W1678" s="12"/>
      <c r="X1678" s="12"/>
      <c r="Y1678" s="12"/>
      <c r="Z1678" s="12"/>
      <c r="AA1678" s="12"/>
      <c r="AB1678" s="12"/>
      <c r="AC1678" s="12"/>
      <c r="AD1678" s="12"/>
    </row>
    <row r="1679" spans="3:30" ht="18.75" hidden="1">
      <c r="C1679" s="12"/>
      <c r="D1679" s="13"/>
      <c r="F1679" s="12"/>
      <c r="G1679" s="13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1"/>
      <c r="T1679" s="12"/>
      <c r="U1679" s="121"/>
      <c r="V1679" s="12"/>
      <c r="W1679" s="12"/>
      <c r="X1679" s="12"/>
      <c r="Y1679" s="12"/>
      <c r="Z1679" s="12"/>
      <c r="AA1679" s="12"/>
      <c r="AB1679" s="12"/>
      <c r="AC1679" s="12"/>
      <c r="AD1679" s="12"/>
    </row>
    <row r="1680" spans="3:30" ht="18.75" hidden="1">
      <c r="C1680" s="12"/>
      <c r="D1680" s="13"/>
      <c r="F1680" s="12"/>
      <c r="G1680" s="13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1"/>
      <c r="T1680" s="12"/>
      <c r="U1680" s="121"/>
      <c r="V1680" s="12"/>
      <c r="W1680" s="12"/>
      <c r="X1680" s="12"/>
      <c r="Y1680" s="12"/>
      <c r="Z1680" s="12"/>
      <c r="AA1680" s="12"/>
      <c r="AB1680" s="12"/>
      <c r="AC1680" s="12"/>
      <c r="AD1680" s="12"/>
    </row>
    <row r="1681" spans="3:30" ht="18.75" hidden="1">
      <c r="C1681" s="12"/>
      <c r="D1681" s="13"/>
      <c r="F1681" s="12"/>
      <c r="G1681" s="13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1"/>
      <c r="T1681" s="12"/>
      <c r="U1681" s="121"/>
      <c r="V1681" s="12"/>
      <c r="W1681" s="12"/>
      <c r="X1681" s="12"/>
      <c r="Y1681" s="12"/>
      <c r="Z1681" s="12"/>
      <c r="AA1681" s="12"/>
      <c r="AB1681" s="12"/>
      <c r="AC1681" s="12"/>
      <c r="AD1681" s="12"/>
    </row>
    <row r="1682" spans="3:30" ht="18.75" hidden="1">
      <c r="C1682" s="12"/>
      <c r="D1682" s="13"/>
      <c r="F1682" s="12"/>
      <c r="G1682" s="13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1"/>
      <c r="T1682" s="12"/>
      <c r="U1682" s="121"/>
      <c r="V1682" s="12"/>
      <c r="W1682" s="12"/>
      <c r="X1682" s="12"/>
      <c r="Y1682" s="12"/>
      <c r="Z1682" s="12"/>
      <c r="AA1682" s="12"/>
      <c r="AB1682" s="12"/>
      <c r="AC1682" s="12"/>
      <c r="AD1682" s="12"/>
    </row>
    <row r="1683" spans="3:30" ht="18.75" hidden="1">
      <c r="C1683" s="12"/>
      <c r="D1683" s="13"/>
      <c r="F1683" s="12"/>
      <c r="G1683" s="13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1"/>
      <c r="T1683" s="12"/>
      <c r="U1683" s="121"/>
      <c r="V1683" s="12"/>
      <c r="W1683" s="12"/>
      <c r="X1683" s="12"/>
      <c r="Y1683" s="12"/>
      <c r="Z1683" s="12"/>
      <c r="AA1683" s="12"/>
      <c r="AB1683" s="12"/>
      <c r="AC1683" s="12"/>
      <c r="AD1683" s="12"/>
    </row>
    <row r="1684" spans="3:30" ht="18.75" hidden="1">
      <c r="C1684" s="12"/>
      <c r="D1684" s="13"/>
      <c r="F1684" s="12"/>
      <c r="G1684" s="13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1"/>
      <c r="T1684" s="12"/>
      <c r="U1684" s="121"/>
      <c r="V1684" s="12"/>
      <c r="W1684" s="12"/>
      <c r="X1684" s="12"/>
      <c r="Y1684" s="12"/>
      <c r="Z1684" s="12"/>
      <c r="AA1684" s="12"/>
      <c r="AB1684" s="12"/>
      <c r="AC1684" s="12"/>
      <c r="AD1684" s="12"/>
    </row>
    <row r="1685" spans="3:30" ht="18.75" hidden="1">
      <c r="C1685" s="12"/>
      <c r="D1685" s="13"/>
      <c r="F1685" s="12"/>
      <c r="G1685" s="13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1"/>
      <c r="T1685" s="12"/>
      <c r="U1685" s="121"/>
      <c r="V1685" s="12"/>
      <c r="W1685" s="12"/>
      <c r="X1685" s="12"/>
      <c r="Y1685" s="12"/>
      <c r="Z1685" s="12"/>
      <c r="AA1685" s="12"/>
      <c r="AB1685" s="12"/>
      <c r="AC1685" s="12"/>
      <c r="AD1685" s="12"/>
    </row>
    <row r="1686" spans="3:30" ht="18.75" hidden="1">
      <c r="C1686" s="12"/>
      <c r="D1686" s="13"/>
      <c r="F1686" s="12"/>
      <c r="G1686" s="13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1"/>
      <c r="T1686" s="12"/>
      <c r="U1686" s="121"/>
      <c r="V1686" s="12"/>
      <c r="W1686" s="12"/>
      <c r="X1686" s="12"/>
      <c r="Y1686" s="12"/>
      <c r="Z1686" s="12"/>
      <c r="AA1686" s="12"/>
      <c r="AB1686" s="12"/>
      <c r="AC1686" s="12"/>
      <c r="AD1686" s="12"/>
    </row>
    <row r="1687" spans="3:30" ht="18.75" hidden="1">
      <c r="C1687" s="12"/>
      <c r="D1687" s="13"/>
      <c r="F1687" s="12"/>
      <c r="G1687" s="13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1"/>
      <c r="T1687" s="12"/>
      <c r="U1687" s="121"/>
      <c r="V1687" s="12"/>
      <c r="W1687" s="12"/>
      <c r="X1687" s="12"/>
      <c r="Y1687" s="12"/>
      <c r="Z1687" s="12"/>
      <c r="AA1687" s="12"/>
      <c r="AB1687" s="12"/>
      <c r="AC1687" s="12"/>
      <c r="AD1687" s="12"/>
    </row>
    <row r="1688" spans="3:30" ht="18.75" hidden="1">
      <c r="C1688" s="12"/>
      <c r="D1688" s="13"/>
      <c r="F1688" s="12"/>
      <c r="G1688" s="13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1"/>
      <c r="T1688" s="12"/>
      <c r="U1688" s="121"/>
      <c r="V1688" s="12"/>
      <c r="W1688" s="12"/>
      <c r="X1688" s="12"/>
      <c r="Y1688" s="12"/>
      <c r="Z1688" s="12"/>
      <c r="AA1688" s="12"/>
      <c r="AB1688" s="12"/>
      <c r="AC1688" s="12"/>
      <c r="AD1688" s="12"/>
    </row>
    <row r="1689" spans="3:30" ht="18.75" hidden="1">
      <c r="C1689" s="12"/>
      <c r="D1689" s="13"/>
      <c r="F1689" s="12"/>
      <c r="G1689" s="13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1"/>
      <c r="T1689" s="12"/>
      <c r="U1689" s="121"/>
      <c r="V1689" s="12"/>
      <c r="W1689" s="12"/>
      <c r="X1689" s="12"/>
      <c r="Y1689" s="12"/>
      <c r="Z1689" s="12"/>
      <c r="AA1689" s="12"/>
      <c r="AB1689" s="12"/>
      <c r="AC1689" s="12"/>
      <c r="AD1689" s="12"/>
    </row>
    <row r="1690" spans="3:30" ht="18.75" hidden="1">
      <c r="C1690" s="12"/>
      <c r="D1690" s="13"/>
      <c r="F1690" s="12"/>
      <c r="G1690" s="13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1"/>
      <c r="T1690" s="12"/>
      <c r="U1690" s="121"/>
      <c r="V1690" s="12"/>
      <c r="W1690" s="12"/>
      <c r="X1690" s="12"/>
      <c r="Y1690" s="12"/>
      <c r="Z1690" s="12"/>
      <c r="AA1690" s="12"/>
      <c r="AB1690" s="12"/>
      <c r="AC1690" s="12"/>
      <c r="AD1690" s="12"/>
    </row>
    <row r="1691" spans="3:30" ht="18.75" hidden="1">
      <c r="C1691" s="12"/>
      <c r="D1691" s="13"/>
      <c r="F1691" s="12"/>
      <c r="G1691" s="13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1"/>
      <c r="T1691" s="12"/>
      <c r="U1691" s="121"/>
      <c r="V1691" s="12"/>
      <c r="W1691" s="12"/>
      <c r="X1691" s="12"/>
      <c r="Y1691" s="12"/>
      <c r="Z1691" s="12"/>
      <c r="AA1691" s="12"/>
      <c r="AB1691" s="12"/>
      <c r="AC1691" s="12"/>
      <c r="AD1691" s="12"/>
    </row>
    <row r="1692" spans="3:30" ht="18.75" hidden="1">
      <c r="C1692" s="12"/>
      <c r="D1692" s="13"/>
      <c r="F1692" s="12"/>
      <c r="G1692" s="13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1"/>
      <c r="T1692" s="12"/>
      <c r="U1692" s="121"/>
      <c r="V1692" s="12"/>
      <c r="W1692" s="12"/>
      <c r="X1692" s="12"/>
      <c r="Y1692" s="12"/>
      <c r="Z1692" s="12"/>
      <c r="AA1692" s="12"/>
      <c r="AB1692" s="12"/>
      <c r="AC1692" s="12"/>
      <c r="AD1692" s="12"/>
    </row>
    <row r="1693" spans="3:30" ht="18.75" hidden="1">
      <c r="C1693" s="12"/>
      <c r="D1693" s="13"/>
      <c r="F1693" s="12"/>
      <c r="G1693" s="13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1"/>
      <c r="T1693" s="12"/>
      <c r="U1693" s="121"/>
      <c r="V1693" s="12"/>
      <c r="W1693" s="12"/>
      <c r="X1693" s="12"/>
      <c r="Y1693" s="12"/>
      <c r="Z1693" s="12"/>
      <c r="AA1693" s="12"/>
      <c r="AB1693" s="12"/>
      <c r="AC1693" s="12"/>
      <c r="AD1693" s="12"/>
    </row>
    <row r="1694" spans="3:30" ht="18.75" hidden="1">
      <c r="C1694" s="12"/>
      <c r="D1694" s="13"/>
      <c r="F1694" s="12"/>
      <c r="G1694" s="13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1"/>
      <c r="T1694" s="12"/>
      <c r="U1694" s="121"/>
      <c r="V1694" s="12"/>
      <c r="W1694" s="12"/>
      <c r="X1694" s="12"/>
      <c r="Y1694" s="12"/>
      <c r="Z1694" s="12"/>
      <c r="AA1694" s="12"/>
      <c r="AB1694" s="12"/>
      <c r="AC1694" s="12"/>
      <c r="AD1694" s="12"/>
    </row>
    <row r="1695" spans="3:30" ht="18.75" hidden="1">
      <c r="C1695" s="12"/>
      <c r="D1695" s="13"/>
      <c r="F1695" s="12"/>
      <c r="G1695" s="13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1"/>
      <c r="T1695" s="12"/>
      <c r="U1695" s="121"/>
      <c r="V1695" s="12"/>
      <c r="W1695" s="12"/>
      <c r="X1695" s="12"/>
      <c r="Y1695" s="12"/>
      <c r="Z1695" s="12"/>
      <c r="AA1695" s="12"/>
      <c r="AB1695" s="12"/>
      <c r="AC1695" s="12"/>
      <c r="AD1695" s="12"/>
    </row>
    <row r="1696" spans="3:30" ht="18.75" hidden="1">
      <c r="C1696" s="12"/>
      <c r="D1696" s="13"/>
      <c r="F1696" s="12"/>
      <c r="G1696" s="13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1"/>
      <c r="T1696" s="12"/>
      <c r="U1696" s="121"/>
      <c r="V1696" s="12"/>
      <c r="W1696" s="12"/>
      <c r="X1696" s="12"/>
      <c r="Y1696" s="12"/>
      <c r="Z1696" s="12"/>
      <c r="AA1696" s="12"/>
      <c r="AB1696" s="12"/>
      <c r="AC1696" s="12"/>
      <c r="AD1696" s="12"/>
    </row>
    <row r="1697" spans="3:30" ht="18.75" hidden="1">
      <c r="C1697" s="12"/>
      <c r="D1697" s="13"/>
      <c r="F1697" s="12"/>
      <c r="G1697" s="13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1"/>
      <c r="T1697" s="12"/>
      <c r="U1697" s="121"/>
      <c r="V1697" s="12"/>
      <c r="W1697" s="12"/>
      <c r="X1697" s="12"/>
      <c r="Y1697" s="12"/>
      <c r="Z1697" s="12"/>
      <c r="AA1697" s="12"/>
      <c r="AB1697" s="12"/>
      <c r="AC1697" s="12"/>
      <c r="AD1697" s="12"/>
    </row>
    <row r="1698" spans="3:30" ht="18.75" hidden="1">
      <c r="C1698" s="12"/>
      <c r="D1698" s="13"/>
      <c r="F1698" s="12"/>
      <c r="G1698" s="13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1"/>
      <c r="T1698" s="12"/>
      <c r="U1698" s="121"/>
      <c r="V1698" s="12"/>
      <c r="W1698" s="12"/>
      <c r="X1698" s="12"/>
      <c r="Y1698" s="12"/>
      <c r="Z1698" s="12"/>
      <c r="AA1698" s="12"/>
      <c r="AB1698" s="12"/>
      <c r="AC1698" s="12"/>
      <c r="AD1698" s="12"/>
    </row>
    <row r="1699" spans="3:30" ht="18.75" hidden="1">
      <c r="C1699" s="12"/>
      <c r="D1699" s="13"/>
      <c r="F1699" s="12"/>
      <c r="G1699" s="13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1"/>
      <c r="T1699" s="12"/>
      <c r="U1699" s="121"/>
      <c r="V1699" s="12"/>
      <c r="W1699" s="12"/>
      <c r="X1699" s="12"/>
      <c r="Y1699" s="12"/>
      <c r="Z1699" s="12"/>
      <c r="AA1699" s="12"/>
      <c r="AB1699" s="12"/>
      <c r="AC1699" s="12"/>
      <c r="AD1699" s="12"/>
    </row>
    <row r="1700" spans="3:30" ht="18.75" hidden="1">
      <c r="C1700" s="12"/>
      <c r="D1700" s="13"/>
      <c r="F1700" s="12"/>
      <c r="G1700" s="13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1"/>
      <c r="T1700" s="12"/>
      <c r="U1700" s="121"/>
      <c r="V1700" s="12"/>
      <c r="W1700" s="12"/>
      <c r="X1700" s="12"/>
      <c r="Y1700" s="12"/>
      <c r="Z1700" s="12"/>
      <c r="AA1700" s="12"/>
      <c r="AB1700" s="12"/>
      <c r="AC1700" s="12"/>
      <c r="AD1700" s="12"/>
    </row>
    <row r="1701" spans="3:30" ht="18.75" hidden="1">
      <c r="C1701" s="12"/>
      <c r="D1701" s="13"/>
      <c r="F1701" s="12"/>
      <c r="G1701" s="13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1"/>
      <c r="T1701" s="12"/>
      <c r="U1701" s="121"/>
      <c r="V1701" s="12"/>
      <c r="W1701" s="12"/>
      <c r="X1701" s="12"/>
      <c r="Y1701" s="12"/>
      <c r="Z1701" s="12"/>
      <c r="AA1701" s="12"/>
      <c r="AB1701" s="12"/>
      <c r="AC1701" s="12"/>
      <c r="AD1701" s="12"/>
    </row>
    <row r="1702" spans="3:30" ht="18.75" hidden="1">
      <c r="C1702" s="12"/>
      <c r="D1702" s="13"/>
      <c r="F1702" s="12"/>
      <c r="G1702" s="13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1"/>
      <c r="T1702" s="12"/>
      <c r="U1702" s="121"/>
      <c r="V1702" s="12"/>
      <c r="W1702" s="12"/>
      <c r="X1702" s="12"/>
      <c r="Y1702" s="12"/>
      <c r="Z1702" s="12"/>
      <c r="AA1702" s="12"/>
      <c r="AB1702" s="12"/>
      <c r="AC1702" s="12"/>
      <c r="AD1702" s="12"/>
    </row>
    <row r="1703" spans="3:30" ht="18.75" hidden="1">
      <c r="C1703" s="12"/>
      <c r="D1703" s="13"/>
      <c r="F1703" s="12"/>
      <c r="G1703" s="13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1"/>
      <c r="T1703" s="12"/>
      <c r="U1703" s="121"/>
      <c r="V1703" s="12"/>
      <c r="W1703" s="12"/>
      <c r="X1703" s="12"/>
      <c r="Y1703" s="12"/>
      <c r="Z1703" s="12"/>
      <c r="AA1703" s="12"/>
      <c r="AB1703" s="12"/>
      <c r="AC1703" s="12"/>
      <c r="AD1703" s="12"/>
    </row>
    <row r="1704" spans="3:30" ht="18.75" hidden="1">
      <c r="C1704" s="12"/>
      <c r="D1704" s="13"/>
      <c r="F1704" s="12"/>
      <c r="G1704" s="13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1"/>
      <c r="T1704" s="12"/>
      <c r="U1704" s="121"/>
      <c r="V1704" s="12"/>
      <c r="W1704" s="12"/>
      <c r="X1704" s="12"/>
      <c r="Y1704" s="12"/>
      <c r="Z1704" s="12"/>
      <c r="AA1704" s="12"/>
      <c r="AB1704" s="12"/>
      <c r="AC1704" s="12"/>
      <c r="AD1704" s="12"/>
    </row>
    <row r="1705" spans="3:30" ht="18.75" hidden="1">
      <c r="C1705" s="12"/>
      <c r="D1705" s="13"/>
      <c r="F1705" s="12"/>
      <c r="G1705" s="13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1"/>
      <c r="T1705" s="12"/>
      <c r="U1705" s="121"/>
      <c r="V1705" s="12"/>
      <c r="W1705" s="12"/>
      <c r="X1705" s="12"/>
      <c r="Y1705" s="12"/>
      <c r="Z1705" s="12"/>
      <c r="AA1705" s="12"/>
      <c r="AB1705" s="12"/>
      <c r="AC1705" s="12"/>
      <c r="AD1705" s="12"/>
    </row>
    <row r="1706" spans="3:30" ht="18.75" hidden="1">
      <c r="C1706" s="12"/>
      <c r="D1706" s="13"/>
      <c r="F1706" s="12"/>
      <c r="G1706" s="13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1"/>
      <c r="T1706" s="12"/>
      <c r="U1706" s="121"/>
      <c r="V1706" s="12"/>
      <c r="W1706" s="12"/>
      <c r="X1706" s="12"/>
      <c r="Y1706" s="12"/>
      <c r="Z1706" s="12"/>
      <c r="AA1706" s="12"/>
      <c r="AB1706" s="12"/>
      <c r="AC1706" s="12"/>
      <c r="AD1706" s="12"/>
    </row>
    <row r="1707" spans="3:30" ht="18.75" hidden="1">
      <c r="C1707" s="12"/>
      <c r="D1707" s="13"/>
      <c r="F1707" s="12"/>
      <c r="G1707" s="13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1"/>
      <c r="T1707" s="12"/>
      <c r="U1707" s="121"/>
      <c r="V1707" s="12"/>
      <c r="W1707" s="12"/>
      <c r="X1707" s="12"/>
      <c r="Y1707" s="12"/>
      <c r="Z1707" s="12"/>
      <c r="AA1707" s="12"/>
      <c r="AB1707" s="12"/>
      <c r="AC1707" s="12"/>
      <c r="AD1707" s="12"/>
    </row>
    <row r="1708" spans="3:30" ht="18.75" hidden="1">
      <c r="C1708" s="12"/>
      <c r="D1708" s="13"/>
      <c r="F1708" s="12"/>
      <c r="G1708" s="13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1"/>
      <c r="T1708" s="12"/>
      <c r="U1708" s="121"/>
      <c r="V1708" s="12"/>
      <c r="W1708" s="12"/>
      <c r="X1708" s="12"/>
      <c r="Y1708" s="12"/>
      <c r="Z1708" s="12"/>
      <c r="AA1708" s="12"/>
      <c r="AB1708" s="12"/>
      <c r="AC1708" s="12"/>
      <c r="AD1708" s="12"/>
    </row>
    <row r="1709" spans="3:30" ht="18.75" hidden="1">
      <c r="C1709" s="12"/>
      <c r="D1709" s="13"/>
      <c r="F1709" s="12"/>
      <c r="G1709" s="13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1"/>
      <c r="T1709" s="12"/>
      <c r="U1709" s="121"/>
      <c r="V1709" s="12"/>
      <c r="W1709" s="12"/>
      <c r="X1709" s="12"/>
      <c r="Y1709" s="12"/>
      <c r="Z1709" s="12"/>
      <c r="AA1709" s="12"/>
      <c r="AB1709" s="12"/>
      <c r="AC1709" s="12"/>
      <c r="AD1709" s="12"/>
    </row>
    <row r="1710" spans="3:30" ht="18.75" hidden="1">
      <c r="C1710" s="12"/>
      <c r="D1710" s="13"/>
      <c r="F1710" s="12"/>
      <c r="G1710" s="13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1"/>
      <c r="T1710" s="12"/>
      <c r="U1710" s="121"/>
      <c r="V1710" s="12"/>
      <c r="W1710" s="12"/>
      <c r="X1710" s="12"/>
      <c r="Y1710" s="12"/>
      <c r="Z1710" s="12"/>
      <c r="AA1710" s="12"/>
      <c r="AB1710" s="12"/>
      <c r="AC1710" s="12"/>
      <c r="AD1710" s="12"/>
    </row>
    <row r="1711" spans="3:30" ht="18.75" hidden="1">
      <c r="C1711" s="12"/>
      <c r="D1711" s="13"/>
      <c r="F1711" s="12"/>
      <c r="G1711" s="13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1"/>
      <c r="T1711" s="12"/>
      <c r="U1711" s="121"/>
      <c r="V1711" s="12"/>
      <c r="W1711" s="12"/>
      <c r="X1711" s="12"/>
      <c r="Y1711" s="12"/>
      <c r="Z1711" s="12"/>
      <c r="AA1711" s="12"/>
      <c r="AB1711" s="12"/>
      <c r="AC1711" s="12"/>
      <c r="AD1711" s="12"/>
    </row>
    <row r="1712" spans="3:30" ht="18.75" hidden="1">
      <c r="C1712" s="12"/>
      <c r="D1712" s="13"/>
      <c r="F1712" s="12"/>
      <c r="G1712" s="13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1"/>
      <c r="T1712" s="12"/>
      <c r="U1712" s="121"/>
      <c r="V1712" s="12"/>
      <c r="W1712" s="12"/>
      <c r="X1712" s="12"/>
      <c r="Y1712" s="12"/>
      <c r="Z1712" s="12"/>
      <c r="AA1712" s="12"/>
      <c r="AB1712" s="12"/>
      <c r="AC1712" s="12"/>
      <c r="AD1712" s="12"/>
    </row>
    <row r="1713" spans="3:30" ht="18.75" hidden="1">
      <c r="C1713" s="12"/>
      <c r="D1713" s="13"/>
      <c r="F1713" s="12"/>
      <c r="G1713" s="13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1"/>
      <c r="T1713" s="12"/>
      <c r="U1713" s="121"/>
      <c r="V1713" s="12"/>
      <c r="W1713" s="12"/>
      <c r="X1713" s="12"/>
      <c r="Y1713" s="12"/>
      <c r="Z1713" s="12"/>
      <c r="AA1713" s="12"/>
      <c r="AB1713" s="12"/>
      <c r="AC1713" s="12"/>
      <c r="AD1713" s="12"/>
    </row>
    <row r="1714" spans="3:30" ht="18.75" hidden="1">
      <c r="C1714" s="12"/>
      <c r="D1714" s="13"/>
      <c r="F1714" s="12"/>
      <c r="G1714" s="13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1"/>
      <c r="T1714" s="12"/>
      <c r="U1714" s="121"/>
      <c r="V1714" s="12"/>
      <c r="W1714" s="12"/>
      <c r="X1714" s="12"/>
      <c r="Y1714" s="12"/>
      <c r="Z1714" s="12"/>
      <c r="AA1714" s="12"/>
      <c r="AB1714" s="12"/>
      <c r="AC1714" s="12"/>
      <c r="AD1714" s="12"/>
    </row>
    <row r="1715" spans="3:30" ht="18.75" hidden="1">
      <c r="C1715" s="12"/>
      <c r="D1715" s="13"/>
      <c r="F1715" s="12"/>
      <c r="G1715" s="13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1"/>
      <c r="T1715" s="12"/>
      <c r="U1715" s="121"/>
      <c r="V1715" s="12"/>
      <c r="W1715" s="12"/>
      <c r="X1715" s="12"/>
      <c r="Y1715" s="12"/>
      <c r="Z1715" s="12"/>
      <c r="AA1715" s="12"/>
      <c r="AB1715" s="12"/>
      <c r="AC1715" s="12"/>
      <c r="AD1715" s="12"/>
    </row>
    <row r="1716" spans="3:30" ht="18.75" hidden="1">
      <c r="C1716" s="12"/>
      <c r="D1716" s="13"/>
      <c r="F1716" s="12"/>
      <c r="G1716" s="13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1"/>
      <c r="T1716" s="12"/>
      <c r="U1716" s="121"/>
      <c r="V1716" s="12"/>
      <c r="W1716" s="12"/>
      <c r="X1716" s="12"/>
      <c r="Y1716" s="12"/>
      <c r="Z1716" s="12"/>
      <c r="AA1716" s="12"/>
      <c r="AB1716" s="12"/>
      <c r="AC1716" s="12"/>
      <c r="AD1716" s="12"/>
    </row>
    <row r="1717" spans="3:30" ht="18.75" hidden="1">
      <c r="C1717" s="12"/>
      <c r="D1717" s="13"/>
      <c r="F1717" s="12"/>
      <c r="G1717" s="13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1"/>
      <c r="T1717" s="12"/>
      <c r="U1717" s="121"/>
      <c r="V1717" s="12"/>
      <c r="W1717" s="12"/>
      <c r="X1717" s="12"/>
      <c r="Y1717" s="12"/>
      <c r="Z1717" s="12"/>
      <c r="AA1717" s="12"/>
      <c r="AB1717" s="12"/>
      <c r="AC1717" s="12"/>
      <c r="AD1717" s="12"/>
    </row>
    <row r="1718" spans="3:30" ht="18.75" hidden="1">
      <c r="C1718" s="12"/>
      <c r="D1718" s="13"/>
      <c r="F1718" s="12"/>
      <c r="G1718" s="13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1"/>
      <c r="T1718" s="12"/>
      <c r="U1718" s="121"/>
      <c r="V1718" s="12"/>
      <c r="W1718" s="12"/>
      <c r="X1718" s="12"/>
      <c r="Y1718" s="12"/>
      <c r="Z1718" s="12"/>
      <c r="AA1718" s="12"/>
      <c r="AB1718" s="12"/>
      <c r="AC1718" s="12"/>
      <c r="AD1718" s="12"/>
    </row>
    <row r="1719" spans="3:30" ht="18.75" hidden="1">
      <c r="C1719" s="12"/>
      <c r="D1719" s="13"/>
      <c r="F1719" s="12"/>
      <c r="G1719" s="13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1"/>
      <c r="T1719" s="12"/>
      <c r="U1719" s="121"/>
      <c r="V1719" s="12"/>
      <c r="W1719" s="12"/>
      <c r="X1719" s="12"/>
      <c r="Y1719" s="12"/>
      <c r="Z1719" s="12"/>
      <c r="AA1719" s="12"/>
      <c r="AB1719" s="12"/>
      <c r="AC1719" s="12"/>
      <c r="AD1719" s="12"/>
    </row>
    <row r="1720" spans="3:30" ht="18.75" hidden="1">
      <c r="C1720" s="12"/>
      <c r="D1720" s="13"/>
      <c r="F1720" s="12"/>
      <c r="G1720" s="13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1"/>
      <c r="T1720" s="12"/>
      <c r="U1720" s="121"/>
      <c r="V1720" s="12"/>
      <c r="W1720" s="12"/>
      <c r="X1720" s="12"/>
      <c r="Y1720" s="12"/>
      <c r="Z1720" s="12"/>
      <c r="AA1720" s="12"/>
      <c r="AB1720" s="12"/>
      <c r="AC1720" s="12"/>
      <c r="AD1720" s="12"/>
    </row>
    <row r="1721" spans="3:30" ht="18.75" hidden="1">
      <c r="C1721" s="12"/>
      <c r="D1721" s="13"/>
      <c r="F1721" s="12"/>
      <c r="G1721" s="13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1"/>
      <c r="T1721" s="12"/>
      <c r="U1721" s="121"/>
      <c r="V1721" s="12"/>
      <c r="W1721" s="12"/>
      <c r="X1721" s="12"/>
      <c r="Y1721" s="12"/>
      <c r="Z1721" s="12"/>
      <c r="AA1721" s="12"/>
      <c r="AB1721" s="12"/>
      <c r="AC1721" s="12"/>
      <c r="AD1721" s="12"/>
    </row>
    <row r="1722" spans="3:30" ht="18.75" hidden="1">
      <c r="C1722" s="12"/>
      <c r="D1722" s="13"/>
      <c r="F1722" s="12"/>
      <c r="G1722" s="13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1"/>
      <c r="T1722" s="12"/>
      <c r="U1722" s="121"/>
      <c r="V1722" s="12"/>
      <c r="W1722" s="12"/>
      <c r="X1722" s="12"/>
      <c r="Y1722" s="12"/>
      <c r="Z1722" s="12"/>
      <c r="AA1722" s="12"/>
      <c r="AB1722" s="12"/>
      <c r="AC1722" s="12"/>
      <c r="AD1722" s="12"/>
    </row>
    <row r="1723" spans="3:30" ht="18.75" hidden="1">
      <c r="C1723" s="12"/>
      <c r="D1723" s="13"/>
      <c r="F1723" s="12"/>
      <c r="G1723" s="13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1"/>
      <c r="T1723" s="12"/>
      <c r="U1723" s="121"/>
      <c r="V1723" s="12"/>
      <c r="W1723" s="12"/>
      <c r="X1723" s="12"/>
      <c r="Y1723" s="12"/>
      <c r="Z1723" s="12"/>
      <c r="AA1723" s="12"/>
      <c r="AB1723" s="12"/>
      <c r="AC1723" s="12"/>
      <c r="AD1723" s="12"/>
    </row>
    <row r="1724" spans="3:30" ht="18.75" hidden="1">
      <c r="C1724" s="12"/>
      <c r="D1724" s="13"/>
      <c r="F1724" s="12"/>
      <c r="G1724" s="13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1"/>
      <c r="T1724" s="12"/>
      <c r="U1724" s="121"/>
      <c r="V1724" s="12"/>
      <c r="W1724" s="12"/>
      <c r="X1724" s="12"/>
      <c r="Y1724" s="12"/>
      <c r="Z1724" s="12"/>
      <c r="AA1724" s="12"/>
      <c r="AB1724" s="12"/>
      <c r="AC1724" s="12"/>
      <c r="AD1724" s="12"/>
    </row>
    <row r="1725" spans="3:30" ht="18.75" hidden="1">
      <c r="C1725" s="12"/>
      <c r="D1725" s="13"/>
      <c r="F1725" s="12"/>
      <c r="G1725" s="13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1"/>
      <c r="T1725" s="12"/>
      <c r="U1725" s="121"/>
      <c r="V1725" s="12"/>
      <c r="W1725" s="12"/>
      <c r="X1725" s="12"/>
      <c r="Y1725" s="12"/>
      <c r="Z1725" s="12"/>
      <c r="AA1725" s="12"/>
      <c r="AB1725" s="12"/>
      <c r="AC1725" s="12"/>
      <c r="AD1725" s="12"/>
    </row>
    <row r="1726" spans="3:30" ht="18.75" hidden="1">
      <c r="C1726" s="12"/>
      <c r="D1726" s="13"/>
      <c r="F1726" s="12"/>
      <c r="G1726" s="13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1"/>
      <c r="T1726" s="12"/>
      <c r="U1726" s="121"/>
      <c r="V1726" s="12"/>
      <c r="W1726" s="12"/>
      <c r="X1726" s="12"/>
      <c r="Y1726" s="12"/>
      <c r="Z1726" s="12"/>
      <c r="AA1726" s="12"/>
      <c r="AB1726" s="12"/>
      <c r="AC1726" s="12"/>
      <c r="AD1726" s="12"/>
    </row>
    <row r="1727" spans="3:30" ht="18.75" hidden="1">
      <c r="C1727" s="12"/>
      <c r="D1727" s="13"/>
      <c r="F1727" s="12"/>
      <c r="G1727" s="13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1"/>
      <c r="T1727" s="12"/>
      <c r="U1727" s="121"/>
      <c r="V1727" s="12"/>
      <c r="W1727" s="12"/>
      <c r="X1727" s="12"/>
      <c r="Y1727" s="12"/>
      <c r="Z1727" s="12"/>
      <c r="AA1727" s="12"/>
      <c r="AB1727" s="12"/>
      <c r="AC1727" s="12"/>
      <c r="AD1727" s="12"/>
    </row>
    <row r="1728" spans="3:30" ht="18.75" hidden="1">
      <c r="C1728" s="12"/>
      <c r="D1728" s="13"/>
      <c r="F1728" s="12"/>
      <c r="G1728" s="13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1"/>
      <c r="T1728" s="12"/>
      <c r="U1728" s="121"/>
      <c r="V1728" s="12"/>
      <c r="W1728" s="12"/>
      <c r="X1728" s="12"/>
      <c r="Y1728" s="12"/>
      <c r="Z1728" s="12"/>
      <c r="AA1728" s="12"/>
      <c r="AB1728" s="12"/>
      <c r="AC1728" s="12"/>
      <c r="AD1728" s="12"/>
    </row>
    <row r="1729" spans="3:30" ht="18.75" hidden="1">
      <c r="C1729" s="12"/>
      <c r="D1729" s="13"/>
      <c r="F1729" s="12"/>
      <c r="G1729" s="13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1"/>
      <c r="T1729" s="12"/>
      <c r="U1729" s="121"/>
      <c r="V1729" s="12"/>
      <c r="W1729" s="12"/>
      <c r="X1729" s="12"/>
      <c r="Y1729" s="12"/>
      <c r="Z1729" s="12"/>
      <c r="AA1729" s="12"/>
      <c r="AB1729" s="12"/>
      <c r="AC1729" s="12"/>
      <c r="AD1729" s="12"/>
    </row>
    <row r="1730" spans="3:30" ht="18.75" hidden="1">
      <c r="C1730" s="12"/>
      <c r="D1730" s="13"/>
      <c r="F1730" s="12"/>
      <c r="G1730" s="13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1"/>
      <c r="T1730" s="12"/>
      <c r="U1730" s="121"/>
      <c r="V1730" s="12"/>
      <c r="W1730" s="12"/>
      <c r="X1730" s="12"/>
      <c r="Y1730" s="12"/>
      <c r="Z1730" s="12"/>
      <c r="AA1730" s="12"/>
      <c r="AB1730" s="12"/>
      <c r="AC1730" s="12"/>
      <c r="AD1730" s="12"/>
    </row>
    <row r="1731" spans="3:30" ht="18.75" hidden="1">
      <c r="C1731" s="12"/>
      <c r="D1731" s="13"/>
      <c r="F1731" s="12"/>
      <c r="G1731" s="13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1"/>
      <c r="T1731" s="12"/>
      <c r="U1731" s="121"/>
      <c r="V1731" s="12"/>
      <c r="W1731" s="12"/>
      <c r="X1731" s="12"/>
      <c r="Y1731" s="12"/>
      <c r="Z1731" s="12"/>
      <c r="AA1731" s="12"/>
      <c r="AB1731" s="12"/>
      <c r="AC1731" s="12"/>
      <c r="AD1731" s="12"/>
    </row>
    <row r="1732" spans="3:30" ht="18.75" hidden="1">
      <c r="C1732" s="12"/>
      <c r="D1732" s="13"/>
      <c r="F1732" s="12"/>
      <c r="G1732" s="13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1"/>
      <c r="T1732" s="12"/>
      <c r="U1732" s="121"/>
      <c r="V1732" s="12"/>
      <c r="W1732" s="12"/>
      <c r="X1732" s="12"/>
      <c r="Y1732" s="12"/>
      <c r="Z1732" s="12"/>
      <c r="AA1732" s="12"/>
      <c r="AB1732" s="12"/>
      <c r="AC1732" s="12"/>
      <c r="AD1732" s="12"/>
    </row>
    <row r="1733" spans="3:30" ht="18.75" hidden="1">
      <c r="C1733" s="12"/>
      <c r="D1733" s="13"/>
      <c r="F1733" s="12"/>
      <c r="G1733" s="13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1"/>
      <c r="T1733" s="12"/>
      <c r="U1733" s="121"/>
      <c r="V1733" s="12"/>
      <c r="W1733" s="12"/>
      <c r="X1733" s="12"/>
      <c r="Y1733" s="12"/>
      <c r="Z1733" s="12"/>
      <c r="AA1733" s="12"/>
      <c r="AB1733" s="12"/>
      <c r="AC1733" s="12"/>
      <c r="AD1733" s="12"/>
    </row>
    <row r="1734" spans="3:30" ht="18.75" hidden="1">
      <c r="C1734" s="12"/>
      <c r="D1734" s="13"/>
      <c r="F1734" s="12"/>
      <c r="G1734" s="13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1"/>
      <c r="T1734" s="12"/>
      <c r="U1734" s="121"/>
      <c r="V1734" s="12"/>
      <c r="W1734" s="12"/>
      <c r="X1734" s="12"/>
      <c r="Y1734" s="12"/>
      <c r="Z1734" s="12"/>
      <c r="AA1734" s="12"/>
      <c r="AB1734" s="12"/>
      <c r="AC1734" s="12"/>
      <c r="AD1734" s="12"/>
    </row>
    <row r="1735" spans="3:30" ht="18.75" hidden="1">
      <c r="C1735" s="12"/>
      <c r="D1735" s="13"/>
      <c r="F1735" s="12"/>
      <c r="G1735" s="13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1"/>
      <c r="T1735" s="12"/>
      <c r="U1735" s="121"/>
      <c r="V1735" s="12"/>
      <c r="W1735" s="12"/>
      <c r="X1735" s="12"/>
      <c r="Y1735" s="12"/>
      <c r="Z1735" s="12"/>
      <c r="AA1735" s="12"/>
      <c r="AB1735" s="12"/>
      <c r="AC1735" s="12"/>
      <c r="AD1735" s="12"/>
    </row>
    <row r="1736" spans="3:30" ht="18.75" hidden="1">
      <c r="C1736" s="12"/>
      <c r="D1736" s="13"/>
      <c r="F1736" s="12"/>
      <c r="G1736" s="13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1"/>
      <c r="T1736" s="12"/>
      <c r="U1736" s="121"/>
      <c r="V1736" s="12"/>
      <c r="W1736" s="12"/>
      <c r="X1736" s="12"/>
      <c r="Y1736" s="12"/>
      <c r="Z1736" s="12"/>
      <c r="AA1736" s="12"/>
      <c r="AB1736" s="12"/>
      <c r="AC1736" s="12"/>
      <c r="AD1736" s="12"/>
    </row>
    <row r="1737" spans="3:30" ht="18.75" hidden="1">
      <c r="C1737" s="12"/>
      <c r="D1737" s="13"/>
      <c r="F1737" s="12"/>
      <c r="G1737" s="13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1"/>
      <c r="T1737" s="12"/>
      <c r="U1737" s="121"/>
      <c r="V1737" s="12"/>
      <c r="W1737" s="12"/>
      <c r="X1737" s="12"/>
      <c r="Y1737" s="12"/>
      <c r="Z1737" s="12"/>
      <c r="AA1737" s="12"/>
      <c r="AB1737" s="12"/>
      <c r="AC1737" s="12"/>
      <c r="AD1737" s="12"/>
    </row>
    <row r="1738" spans="3:30" ht="18.75" hidden="1">
      <c r="C1738" s="12"/>
      <c r="D1738" s="13"/>
      <c r="F1738" s="12"/>
      <c r="G1738" s="13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1"/>
      <c r="T1738" s="12"/>
      <c r="U1738" s="121"/>
      <c r="V1738" s="12"/>
      <c r="W1738" s="12"/>
      <c r="X1738" s="12"/>
      <c r="Y1738" s="12"/>
      <c r="Z1738" s="12"/>
      <c r="AA1738" s="12"/>
      <c r="AB1738" s="12"/>
      <c r="AC1738" s="12"/>
      <c r="AD1738" s="12"/>
    </row>
    <row r="1739" spans="3:30" ht="18.75" hidden="1">
      <c r="C1739" s="12"/>
      <c r="D1739" s="13"/>
      <c r="F1739" s="12"/>
      <c r="G1739" s="13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1"/>
      <c r="T1739" s="12"/>
      <c r="U1739" s="121"/>
      <c r="V1739" s="12"/>
      <c r="W1739" s="12"/>
      <c r="X1739" s="12"/>
      <c r="Y1739" s="12"/>
      <c r="Z1739" s="12"/>
      <c r="AA1739" s="12"/>
      <c r="AB1739" s="12"/>
      <c r="AC1739" s="12"/>
      <c r="AD1739" s="12"/>
    </row>
    <row r="1740" spans="3:30" ht="18.75" hidden="1">
      <c r="C1740" s="12"/>
      <c r="D1740" s="13"/>
      <c r="F1740" s="12"/>
      <c r="G1740" s="13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1"/>
      <c r="T1740" s="12"/>
      <c r="U1740" s="121"/>
      <c r="V1740" s="12"/>
      <c r="W1740" s="12"/>
      <c r="X1740" s="12"/>
      <c r="Y1740" s="12"/>
      <c r="Z1740" s="12"/>
      <c r="AA1740" s="12"/>
      <c r="AB1740" s="12"/>
      <c r="AC1740" s="12"/>
      <c r="AD1740" s="12"/>
    </row>
    <row r="1741" spans="3:30" ht="18.75" hidden="1">
      <c r="C1741" s="12"/>
      <c r="D1741" s="13"/>
      <c r="F1741" s="12"/>
      <c r="G1741" s="13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1"/>
      <c r="T1741" s="12"/>
      <c r="U1741" s="121"/>
      <c r="V1741" s="12"/>
      <c r="W1741" s="12"/>
      <c r="X1741" s="12"/>
      <c r="Y1741" s="12"/>
      <c r="Z1741" s="12"/>
      <c r="AA1741" s="12"/>
      <c r="AB1741" s="12"/>
      <c r="AC1741" s="12"/>
      <c r="AD1741" s="12"/>
    </row>
    <row r="1742" spans="3:30" ht="18.75" hidden="1">
      <c r="C1742" s="12"/>
      <c r="D1742" s="13"/>
      <c r="F1742" s="12"/>
      <c r="G1742" s="13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1"/>
      <c r="T1742" s="12"/>
      <c r="U1742" s="121"/>
      <c r="V1742" s="12"/>
      <c r="W1742" s="12"/>
      <c r="X1742" s="12"/>
      <c r="Y1742" s="12"/>
      <c r="Z1742" s="12"/>
      <c r="AA1742" s="12"/>
      <c r="AB1742" s="12"/>
      <c r="AC1742" s="12"/>
      <c r="AD1742" s="12"/>
    </row>
    <row r="1743" spans="3:30" ht="18.75" hidden="1">
      <c r="C1743" s="12"/>
      <c r="D1743" s="13"/>
      <c r="F1743" s="12"/>
      <c r="G1743" s="13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1"/>
      <c r="T1743" s="12"/>
      <c r="U1743" s="121"/>
      <c r="V1743" s="12"/>
      <c r="W1743" s="12"/>
      <c r="X1743" s="12"/>
      <c r="Y1743" s="12"/>
      <c r="Z1743" s="12"/>
      <c r="AA1743" s="12"/>
      <c r="AB1743" s="12"/>
      <c r="AC1743" s="12"/>
      <c r="AD1743" s="12"/>
    </row>
    <row r="1744" spans="3:30" ht="18.75" hidden="1">
      <c r="C1744" s="12"/>
      <c r="D1744" s="13"/>
      <c r="F1744" s="12"/>
      <c r="G1744" s="13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1"/>
      <c r="T1744" s="12"/>
      <c r="U1744" s="121"/>
      <c r="V1744" s="12"/>
      <c r="W1744" s="12"/>
      <c r="X1744" s="12"/>
      <c r="Y1744" s="12"/>
      <c r="Z1744" s="12"/>
      <c r="AA1744" s="12"/>
      <c r="AB1744" s="12"/>
      <c r="AC1744" s="12"/>
      <c r="AD1744" s="12"/>
    </row>
    <row r="1745" spans="3:30" ht="18.75" hidden="1">
      <c r="C1745" s="12"/>
      <c r="D1745" s="13"/>
      <c r="F1745" s="12"/>
      <c r="G1745" s="13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1"/>
      <c r="T1745" s="12"/>
      <c r="U1745" s="121"/>
      <c r="V1745" s="12"/>
      <c r="W1745" s="12"/>
      <c r="X1745" s="12"/>
      <c r="Y1745" s="12"/>
      <c r="Z1745" s="12"/>
      <c r="AA1745" s="12"/>
      <c r="AB1745" s="12"/>
      <c r="AC1745" s="12"/>
      <c r="AD1745" s="12"/>
    </row>
    <row r="1746" spans="3:30" ht="18.75" hidden="1">
      <c r="C1746" s="12"/>
      <c r="D1746" s="13"/>
      <c r="F1746" s="12"/>
      <c r="G1746" s="13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1"/>
      <c r="T1746" s="12"/>
      <c r="U1746" s="121"/>
      <c r="V1746" s="12"/>
      <c r="W1746" s="12"/>
      <c r="X1746" s="12"/>
      <c r="Y1746" s="12"/>
      <c r="Z1746" s="12"/>
      <c r="AA1746" s="12"/>
      <c r="AB1746" s="12"/>
      <c r="AC1746" s="12"/>
      <c r="AD1746" s="12"/>
    </row>
    <row r="1747" spans="3:30" ht="18.75" hidden="1">
      <c r="C1747" s="12"/>
      <c r="D1747" s="13"/>
      <c r="F1747" s="12"/>
      <c r="G1747" s="13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1"/>
      <c r="T1747" s="12"/>
      <c r="U1747" s="121"/>
      <c r="V1747" s="12"/>
      <c r="W1747" s="12"/>
      <c r="X1747" s="12"/>
      <c r="Y1747" s="12"/>
      <c r="Z1747" s="12"/>
      <c r="AA1747" s="12"/>
      <c r="AB1747" s="12"/>
      <c r="AC1747" s="12"/>
      <c r="AD1747" s="12"/>
    </row>
    <row r="1748" spans="3:30" ht="18.75" hidden="1">
      <c r="C1748" s="12"/>
      <c r="D1748" s="13"/>
      <c r="F1748" s="12"/>
      <c r="G1748" s="13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1"/>
      <c r="T1748" s="12"/>
      <c r="U1748" s="121"/>
      <c r="V1748" s="12"/>
      <c r="W1748" s="12"/>
      <c r="X1748" s="12"/>
      <c r="Y1748" s="12"/>
      <c r="Z1748" s="12"/>
      <c r="AA1748" s="12"/>
      <c r="AB1748" s="12"/>
      <c r="AC1748" s="12"/>
      <c r="AD1748" s="12"/>
    </row>
    <row r="1749" spans="3:30" ht="18.75" hidden="1">
      <c r="C1749" s="12"/>
      <c r="D1749" s="13"/>
      <c r="F1749" s="12"/>
      <c r="G1749" s="13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1"/>
      <c r="T1749" s="12"/>
      <c r="U1749" s="121"/>
      <c r="V1749" s="12"/>
      <c r="W1749" s="12"/>
      <c r="X1749" s="12"/>
      <c r="Y1749" s="12"/>
      <c r="Z1749" s="12"/>
      <c r="AA1749" s="12"/>
      <c r="AB1749" s="12"/>
      <c r="AC1749" s="12"/>
      <c r="AD1749" s="12"/>
    </row>
    <row r="1750" spans="3:30" ht="18.75" hidden="1">
      <c r="C1750" s="12"/>
      <c r="D1750" s="13"/>
      <c r="F1750" s="12"/>
      <c r="G1750" s="13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1"/>
      <c r="T1750" s="12"/>
      <c r="U1750" s="121"/>
      <c r="V1750" s="12"/>
      <c r="W1750" s="12"/>
      <c r="X1750" s="12"/>
      <c r="Y1750" s="12"/>
      <c r="Z1750" s="12"/>
      <c r="AA1750" s="12"/>
      <c r="AB1750" s="12"/>
      <c r="AC1750" s="12"/>
      <c r="AD1750" s="12"/>
    </row>
    <row r="1751" spans="3:30" ht="18.75" hidden="1">
      <c r="C1751" s="12"/>
      <c r="D1751" s="13"/>
      <c r="F1751" s="12"/>
      <c r="G1751" s="13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1"/>
      <c r="T1751" s="12"/>
      <c r="U1751" s="121"/>
      <c r="V1751" s="12"/>
      <c r="W1751" s="12"/>
      <c r="X1751" s="12"/>
      <c r="Y1751" s="12"/>
      <c r="Z1751" s="12"/>
      <c r="AA1751" s="12"/>
      <c r="AB1751" s="12"/>
      <c r="AC1751" s="12"/>
      <c r="AD1751" s="12"/>
    </row>
    <row r="1752" spans="3:30" ht="18.75" hidden="1">
      <c r="C1752" s="12"/>
      <c r="D1752" s="13"/>
      <c r="F1752" s="12"/>
      <c r="G1752" s="13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1"/>
      <c r="T1752" s="12"/>
      <c r="U1752" s="121"/>
      <c r="V1752" s="12"/>
      <c r="W1752" s="12"/>
      <c r="X1752" s="12"/>
      <c r="Y1752" s="12"/>
      <c r="Z1752" s="12"/>
      <c r="AA1752" s="12"/>
      <c r="AB1752" s="12"/>
      <c r="AC1752" s="12"/>
      <c r="AD1752" s="12"/>
    </row>
    <row r="1753" spans="3:30" ht="18.75" hidden="1">
      <c r="C1753" s="12"/>
      <c r="D1753" s="13"/>
      <c r="F1753" s="12"/>
      <c r="G1753" s="13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1"/>
      <c r="T1753" s="12"/>
      <c r="U1753" s="121"/>
      <c r="V1753" s="12"/>
      <c r="W1753" s="12"/>
      <c r="X1753" s="12"/>
      <c r="Y1753" s="12"/>
      <c r="Z1753" s="12"/>
      <c r="AA1753" s="12"/>
      <c r="AB1753" s="12"/>
      <c r="AC1753" s="12"/>
      <c r="AD1753" s="12"/>
    </row>
    <row r="1754" spans="3:30" ht="18.75" hidden="1">
      <c r="C1754" s="12"/>
      <c r="D1754" s="13"/>
      <c r="F1754" s="12"/>
      <c r="G1754" s="13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1"/>
      <c r="T1754" s="12"/>
      <c r="U1754" s="121"/>
      <c r="V1754" s="12"/>
      <c r="W1754" s="12"/>
      <c r="X1754" s="12"/>
      <c r="Y1754" s="12"/>
      <c r="Z1754" s="12"/>
      <c r="AA1754" s="12"/>
      <c r="AB1754" s="12"/>
      <c r="AC1754" s="12"/>
      <c r="AD1754" s="12"/>
    </row>
    <row r="1755" spans="3:30" ht="18.75" hidden="1">
      <c r="C1755" s="12"/>
      <c r="D1755" s="13"/>
      <c r="F1755" s="12"/>
      <c r="G1755" s="13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1"/>
      <c r="T1755" s="12"/>
      <c r="U1755" s="121"/>
      <c r="V1755" s="12"/>
      <c r="W1755" s="12"/>
      <c r="X1755" s="12"/>
      <c r="Y1755" s="12"/>
      <c r="Z1755" s="12"/>
      <c r="AA1755" s="12"/>
      <c r="AB1755" s="12"/>
      <c r="AC1755" s="12"/>
      <c r="AD1755" s="12"/>
    </row>
    <row r="1756" spans="3:30" ht="18.75" hidden="1">
      <c r="C1756" s="12"/>
      <c r="D1756" s="13"/>
      <c r="F1756" s="12"/>
      <c r="G1756" s="13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1"/>
      <c r="T1756" s="12"/>
      <c r="U1756" s="121"/>
      <c r="V1756" s="12"/>
      <c r="W1756" s="12"/>
      <c r="X1756" s="12"/>
      <c r="Y1756" s="12"/>
      <c r="Z1756" s="12"/>
      <c r="AA1756" s="12"/>
      <c r="AB1756" s="12"/>
      <c r="AC1756" s="12"/>
      <c r="AD1756" s="12"/>
    </row>
    <row r="1757" spans="3:30" ht="18.75" hidden="1">
      <c r="C1757" s="12"/>
      <c r="D1757" s="13"/>
      <c r="F1757" s="12"/>
      <c r="G1757" s="13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1"/>
      <c r="T1757" s="12"/>
      <c r="U1757" s="121"/>
      <c r="V1757" s="12"/>
      <c r="W1757" s="12"/>
      <c r="X1757" s="12"/>
      <c r="Y1757" s="12"/>
      <c r="Z1757" s="12"/>
      <c r="AA1757" s="12"/>
      <c r="AB1757" s="12"/>
      <c r="AC1757" s="12"/>
      <c r="AD1757" s="12"/>
    </row>
    <row r="1758" spans="3:30" ht="18.75" hidden="1">
      <c r="C1758" s="12"/>
      <c r="D1758" s="13"/>
      <c r="F1758" s="12"/>
      <c r="G1758" s="13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1"/>
      <c r="T1758" s="12"/>
      <c r="U1758" s="121"/>
      <c r="V1758" s="12"/>
      <c r="W1758" s="12"/>
      <c r="X1758" s="12"/>
      <c r="Y1758" s="12"/>
      <c r="Z1758" s="12"/>
      <c r="AA1758" s="12"/>
      <c r="AB1758" s="12"/>
      <c r="AC1758" s="12"/>
      <c r="AD1758" s="12"/>
    </row>
    <row r="1759" spans="3:30" ht="18.75" hidden="1">
      <c r="C1759" s="12"/>
      <c r="D1759" s="13"/>
      <c r="F1759" s="12"/>
      <c r="G1759" s="13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1"/>
      <c r="T1759" s="12"/>
      <c r="U1759" s="121"/>
      <c r="V1759" s="12"/>
      <c r="W1759" s="12"/>
      <c r="X1759" s="12"/>
      <c r="Y1759" s="12"/>
      <c r="Z1759" s="12"/>
      <c r="AA1759" s="12"/>
      <c r="AB1759" s="12"/>
      <c r="AC1759" s="12"/>
      <c r="AD1759" s="12"/>
    </row>
    <row r="1760" spans="3:30" ht="18.75" hidden="1">
      <c r="C1760" s="12"/>
      <c r="D1760" s="13"/>
      <c r="F1760" s="12"/>
      <c r="G1760" s="13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1"/>
      <c r="T1760" s="12"/>
      <c r="U1760" s="121"/>
      <c r="V1760" s="12"/>
      <c r="W1760" s="12"/>
      <c r="X1760" s="12"/>
      <c r="Y1760" s="12"/>
      <c r="Z1760" s="12"/>
      <c r="AA1760" s="12"/>
      <c r="AB1760" s="12"/>
      <c r="AC1760" s="12"/>
      <c r="AD1760" s="12"/>
    </row>
    <row r="1761" spans="3:30" ht="18.75" hidden="1">
      <c r="C1761" s="12"/>
      <c r="D1761" s="13"/>
      <c r="F1761" s="12"/>
      <c r="G1761" s="13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1"/>
      <c r="T1761" s="12"/>
      <c r="U1761" s="121"/>
      <c r="V1761" s="12"/>
      <c r="W1761" s="12"/>
      <c r="X1761" s="12"/>
      <c r="Y1761" s="12"/>
      <c r="Z1761" s="12"/>
      <c r="AA1761" s="12"/>
      <c r="AB1761" s="12"/>
      <c r="AC1761" s="12"/>
      <c r="AD1761" s="12"/>
    </row>
    <row r="1762" spans="3:30" ht="18.75" hidden="1">
      <c r="C1762" s="12"/>
      <c r="D1762" s="13"/>
      <c r="F1762" s="12"/>
      <c r="G1762" s="13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1"/>
      <c r="T1762" s="12"/>
      <c r="U1762" s="121"/>
      <c r="V1762" s="12"/>
      <c r="W1762" s="12"/>
      <c r="X1762" s="12"/>
      <c r="Y1762" s="12"/>
      <c r="Z1762" s="12"/>
      <c r="AA1762" s="12"/>
      <c r="AB1762" s="12"/>
      <c r="AC1762" s="12"/>
      <c r="AD1762" s="12"/>
    </row>
    <row r="1763" spans="3:30" ht="18.75" hidden="1">
      <c r="C1763" s="12"/>
      <c r="D1763" s="13"/>
      <c r="F1763" s="12"/>
      <c r="G1763" s="13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1"/>
      <c r="T1763" s="12"/>
      <c r="U1763" s="121"/>
      <c r="V1763" s="12"/>
      <c r="W1763" s="12"/>
      <c r="X1763" s="12"/>
      <c r="Y1763" s="12"/>
      <c r="Z1763" s="12"/>
      <c r="AA1763" s="12"/>
      <c r="AB1763" s="12"/>
      <c r="AC1763" s="12"/>
      <c r="AD1763" s="12"/>
    </row>
    <row r="1764" spans="3:30" ht="18.75" hidden="1">
      <c r="C1764" s="12"/>
      <c r="D1764" s="13"/>
      <c r="F1764" s="12"/>
      <c r="G1764" s="13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1"/>
      <c r="T1764" s="12"/>
      <c r="U1764" s="121"/>
      <c r="V1764" s="12"/>
      <c r="W1764" s="12"/>
      <c r="X1764" s="12"/>
      <c r="Y1764" s="12"/>
      <c r="Z1764" s="12"/>
      <c r="AA1764" s="12"/>
      <c r="AB1764" s="12"/>
      <c r="AC1764" s="12"/>
      <c r="AD1764" s="12"/>
    </row>
    <row r="1765" spans="3:30" ht="18.75" hidden="1">
      <c r="C1765" s="12"/>
      <c r="D1765" s="13"/>
      <c r="F1765" s="12"/>
      <c r="G1765" s="13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1"/>
      <c r="T1765" s="12"/>
      <c r="U1765" s="121"/>
      <c r="V1765" s="12"/>
      <c r="W1765" s="12"/>
      <c r="X1765" s="12"/>
      <c r="Y1765" s="12"/>
      <c r="Z1765" s="12"/>
      <c r="AA1765" s="12"/>
      <c r="AB1765" s="12"/>
      <c r="AC1765" s="12"/>
      <c r="AD1765" s="12"/>
    </row>
    <row r="1766" spans="3:30" ht="18.75" hidden="1">
      <c r="C1766" s="12"/>
      <c r="D1766" s="13"/>
      <c r="F1766" s="12"/>
      <c r="G1766" s="13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1"/>
      <c r="T1766" s="12"/>
      <c r="U1766" s="121"/>
      <c r="V1766" s="12"/>
      <c r="W1766" s="12"/>
      <c r="X1766" s="12"/>
      <c r="Y1766" s="12"/>
      <c r="Z1766" s="12"/>
      <c r="AA1766" s="12"/>
      <c r="AB1766" s="12"/>
      <c r="AC1766" s="12"/>
      <c r="AD1766" s="12"/>
    </row>
    <row r="1767" spans="3:30" ht="18.75" hidden="1">
      <c r="C1767" s="12"/>
      <c r="D1767" s="13"/>
      <c r="F1767" s="12"/>
      <c r="G1767" s="13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1"/>
      <c r="T1767" s="12"/>
      <c r="U1767" s="121"/>
      <c r="V1767" s="12"/>
      <c r="W1767" s="12"/>
      <c r="X1767" s="12"/>
      <c r="Y1767" s="12"/>
      <c r="Z1767" s="12"/>
      <c r="AA1767" s="12"/>
      <c r="AB1767" s="12"/>
      <c r="AC1767" s="12"/>
      <c r="AD1767" s="12"/>
    </row>
    <row r="1768" spans="3:30" ht="18.75" hidden="1">
      <c r="C1768" s="12"/>
      <c r="D1768" s="13"/>
      <c r="F1768" s="12"/>
      <c r="G1768" s="13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1"/>
      <c r="T1768" s="12"/>
      <c r="U1768" s="121"/>
      <c r="V1768" s="12"/>
      <c r="W1768" s="12"/>
      <c r="X1768" s="12"/>
      <c r="Y1768" s="12"/>
      <c r="Z1768" s="12"/>
      <c r="AA1768" s="12"/>
      <c r="AB1768" s="12"/>
      <c r="AC1768" s="12"/>
      <c r="AD1768" s="12"/>
    </row>
    <row r="1769" spans="3:30" ht="18.75" hidden="1">
      <c r="C1769" s="12"/>
      <c r="D1769" s="13"/>
      <c r="F1769" s="12"/>
      <c r="G1769" s="13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1"/>
      <c r="T1769" s="12"/>
      <c r="U1769" s="121"/>
      <c r="V1769" s="12"/>
      <c r="W1769" s="12"/>
      <c r="X1769" s="12"/>
      <c r="Y1769" s="12"/>
      <c r="Z1769" s="12"/>
      <c r="AA1769" s="12"/>
      <c r="AB1769" s="12"/>
      <c r="AC1769" s="12"/>
      <c r="AD1769" s="12"/>
    </row>
    <row r="1770" spans="3:30" ht="18.75" hidden="1">
      <c r="C1770" s="12"/>
      <c r="D1770" s="13"/>
      <c r="F1770" s="12"/>
      <c r="G1770" s="13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1"/>
      <c r="T1770" s="12"/>
      <c r="U1770" s="121"/>
      <c r="V1770" s="12"/>
      <c r="W1770" s="12"/>
      <c r="X1770" s="12"/>
      <c r="Y1770" s="12"/>
      <c r="Z1770" s="12"/>
      <c r="AA1770" s="12"/>
      <c r="AB1770" s="12"/>
      <c r="AC1770" s="12"/>
      <c r="AD1770" s="12"/>
    </row>
    <row r="1771" spans="3:30" ht="18.75" hidden="1">
      <c r="C1771" s="12"/>
      <c r="D1771" s="13"/>
      <c r="F1771" s="12"/>
      <c r="G1771" s="13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1"/>
      <c r="T1771" s="12"/>
      <c r="U1771" s="121"/>
      <c r="V1771" s="12"/>
      <c r="W1771" s="12"/>
      <c r="X1771" s="12"/>
      <c r="Y1771" s="12"/>
      <c r="Z1771" s="12"/>
      <c r="AA1771" s="12"/>
      <c r="AB1771" s="12"/>
      <c r="AC1771" s="12"/>
      <c r="AD1771" s="12"/>
    </row>
    <row r="1772" spans="3:30" ht="18.75" hidden="1">
      <c r="C1772" s="12"/>
      <c r="D1772" s="13"/>
      <c r="F1772" s="12"/>
      <c r="G1772" s="13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1"/>
      <c r="T1772" s="12"/>
      <c r="U1772" s="121"/>
      <c r="V1772" s="12"/>
      <c r="W1772" s="12"/>
      <c r="X1772" s="12"/>
      <c r="Y1772" s="12"/>
      <c r="Z1772" s="12"/>
      <c r="AA1772" s="12"/>
      <c r="AB1772" s="12"/>
      <c r="AC1772" s="12"/>
      <c r="AD1772" s="12"/>
    </row>
    <row r="1773" spans="3:30" ht="18.75" hidden="1">
      <c r="C1773" s="12"/>
      <c r="D1773" s="13"/>
      <c r="F1773" s="12"/>
      <c r="G1773" s="13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1"/>
      <c r="T1773" s="12"/>
      <c r="U1773" s="121"/>
      <c r="V1773" s="12"/>
      <c r="W1773" s="12"/>
      <c r="X1773" s="12"/>
      <c r="Y1773" s="12"/>
      <c r="Z1773" s="12"/>
      <c r="AA1773" s="12"/>
      <c r="AB1773" s="12"/>
      <c r="AC1773" s="12"/>
      <c r="AD1773" s="12"/>
    </row>
    <row r="1774" spans="3:30" ht="18.75" hidden="1">
      <c r="C1774" s="12"/>
      <c r="D1774" s="13"/>
      <c r="F1774" s="12"/>
      <c r="G1774" s="13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1"/>
      <c r="T1774" s="12"/>
      <c r="U1774" s="121"/>
      <c r="V1774" s="12"/>
      <c r="W1774" s="12"/>
      <c r="X1774" s="12"/>
      <c r="Y1774" s="12"/>
      <c r="Z1774" s="12"/>
      <c r="AA1774" s="12"/>
      <c r="AB1774" s="12"/>
      <c r="AC1774" s="12"/>
      <c r="AD1774" s="12"/>
    </row>
    <row r="1775" spans="3:30" ht="18.75" hidden="1">
      <c r="C1775" s="12"/>
      <c r="D1775" s="13"/>
      <c r="F1775" s="12"/>
      <c r="G1775" s="13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1"/>
      <c r="T1775" s="12"/>
      <c r="U1775" s="121"/>
      <c r="V1775" s="12"/>
      <c r="W1775" s="12"/>
      <c r="X1775" s="12"/>
      <c r="Y1775" s="12"/>
      <c r="Z1775" s="12"/>
      <c r="AA1775" s="12"/>
      <c r="AB1775" s="12"/>
      <c r="AC1775" s="12"/>
      <c r="AD1775" s="12"/>
    </row>
    <row r="1776" spans="3:30" ht="18.75" hidden="1">
      <c r="C1776" s="12"/>
      <c r="D1776" s="13"/>
      <c r="F1776" s="12"/>
      <c r="G1776" s="13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1"/>
      <c r="T1776" s="12"/>
      <c r="U1776" s="121"/>
      <c r="V1776" s="12"/>
      <c r="W1776" s="12"/>
      <c r="X1776" s="12"/>
      <c r="Y1776" s="12"/>
      <c r="Z1776" s="12"/>
      <c r="AA1776" s="12"/>
      <c r="AB1776" s="12"/>
      <c r="AC1776" s="12"/>
      <c r="AD1776" s="12"/>
    </row>
    <row r="1777" spans="3:30" ht="18.75" hidden="1">
      <c r="C1777" s="12"/>
      <c r="D1777" s="13"/>
      <c r="F1777" s="12"/>
      <c r="G1777" s="13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1"/>
      <c r="T1777" s="12"/>
      <c r="U1777" s="121"/>
      <c r="V1777" s="12"/>
      <c r="W1777" s="12"/>
      <c r="X1777" s="12"/>
      <c r="Y1777" s="12"/>
      <c r="Z1777" s="12"/>
      <c r="AA1777" s="12"/>
      <c r="AB1777" s="12"/>
      <c r="AC1777" s="12"/>
      <c r="AD1777" s="12"/>
    </row>
    <row r="1778" spans="3:30" ht="18.75" hidden="1">
      <c r="C1778" s="12"/>
      <c r="D1778" s="13"/>
      <c r="F1778" s="12"/>
      <c r="G1778" s="13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1"/>
      <c r="T1778" s="12"/>
      <c r="U1778" s="121"/>
      <c r="V1778" s="12"/>
      <c r="W1778" s="12"/>
      <c r="X1778" s="12"/>
      <c r="Y1778" s="12"/>
      <c r="Z1778" s="12"/>
      <c r="AA1778" s="12"/>
      <c r="AB1778" s="12"/>
      <c r="AC1778" s="12"/>
      <c r="AD1778" s="12"/>
    </row>
    <row r="1779" spans="3:30" ht="18.75" hidden="1">
      <c r="C1779" s="12"/>
      <c r="D1779" s="13"/>
      <c r="F1779" s="12"/>
      <c r="G1779" s="13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1"/>
      <c r="T1779" s="12"/>
      <c r="U1779" s="121"/>
      <c r="V1779" s="12"/>
      <c r="W1779" s="12"/>
      <c r="X1779" s="12"/>
      <c r="Y1779" s="12"/>
      <c r="Z1779" s="12"/>
      <c r="AA1779" s="12"/>
      <c r="AB1779" s="12"/>
      <c r="AC1779" s="12"/>
      <c r="AD1779" s="12"/>
    </row>
    <row r="1780" spans="3:30" ht="18.75" hidden="1">
      <c r="C1780" s="12"/>
      <c r="D1780" s="13"/>
      <c r="F1780" s="12"/>
      <c r="G1780" s="13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1"/>
      <c r="T1780" s="12"/>
      <c r="U1780" s="121"/>
      <c r="V1780" s="12"/>
      <c r="W1780" s="12"/>
      <c r="X1780" s="12"/>
      <c r="Y1780" s="12"/>
      <c r="Z1780" s="12"/>
      <c r="AA1780" s="12"/>
      <c r="AB1780" s="12"/>
      <c r="AC1780" s="12"/>
      <c r="AD1780" s="12"/>
    </row>
    <row r="1781" spans="3:30" ht="18.75" hidden="1">
      <c r="C1781" s="12"/>
      <c r="D1781" s="13"/>
      <c r="F1781" s="12"/>
      <c r="G1781" s="13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1"/>
      <c r="T1781" s="12"/>
      <c r="U1781" s="121"/>
      <c r="V1781" s="12"/>
      <c r="W1781" s="12"/>
      <c r="X1781" s="12"/>
      <c r="Y1781" s="12"/>
      <c r="Z1781" s="12"/>
      <c r="AA1781" s="12"/>
      <c r="AB1781" s="12"/>
      <c r="AC1781" s="12"/>
      <c r="AD1781" s="12"/>
    </row>
    <row r="1782" spans="3:30" ht="18.75" hidden="1">
      <c r="C1782" s="12"/>
      <c r="D1782" s="13"/>
      <c r="F1782" s="12"/>
      <c r="G1782" s="13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1"/>
      <c r="T1782" s="12"/>
      <c r="U1782" s="121"/>
      <c r="V1782" s="12"/>
      <c r="W1782" s="12"/>
      <c r="X1782" s="12"/>
      <c r="Y1782" s="12"/>
      <c r="Z1782" s="12"/>
      <c r="AA1782" s="12"/>
      <c r="AB1782" s="12"/>
      <c r="AC1782" s="12"/>
      <c r="AD1782" s="12"/>
    </row>
    <row r="1783" spans="3:30" ht="18.75" hidden="1">
      <c r="C1783" s="12"/>
      <c r="D1783" s="13"/>
      <c r="F1783" s="12"/>
      <c r="G1783" s="13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1"/>
      <c r="T1783" s="12"/>
      <c r="U1783" s="121"/>
      <c r="V1783" s="12"/>
      <c r="W1783" s="12"/>
      <c r="X1783" s="12"/>
      <c r="Y1783" s="12"/>
      <c r="Z1783" s="12"/>
      <c r="AA1783" s="12"/>
      <c r="AB1783" s="12"/>
      <c r="AC1783" s="12"/>
      <c r="AD1783" s="12"/>
    </row>
    <row r="1784" spans="3:30" ht="18.75" hidden="1">
      <c r="C1784" s="12"/>
      <c r="D1784" s="13"/>
      <c r="F1784" s="12"/>
      <c r="G1784" s="13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1"/>
      <c r="T1784" s="12"/>
      <c r="U1784" s="121"/>
      <c r="V1784" s="12"/>
      <c r="W1784" s="12"/>
      <c r="X1784" s="12"/>
      <c r="Y1784" s="12"/>
      <c r="Z1784" s="12"/>
      <c r="AA1784" s="12"/>
      <c r="AB1784" s="12"/>
      <c r="AC1784" s="12"/>
      <c r="AD1784" s="12"/>
    </row>
    <row r="1785" spans="3:30" ht="18.75" hidden="1">
      <c r="C1785" s="12"/>
      <c r="D1785" s="13"/>
      <c r="F1785" s="12"/>
      <c r="G1785" s="13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1"/>
      <c r="T1785" s="12"/>
      <c r="U1785" s="121"/>
      <c r="V1785" s="12"/>
      <c r="W1785" s="12"/>
      <c r="X1785" s="12"/>
      <c r="Y1785" s="12"/>
      <c r="Z1785" s="12"/>
      <c r="AA1785" s="12"/>
      <c r="AB1785" s="12"/>
      <c r="AC1785" s="12"/>
      <c r="AD1785" s="12"/>
    </row>
    <row r="1786" spans="3:30" ht="18.75" hidden="1">
      <c r="C1786" s="12"/>
      <c r="D1786" s="13"/>
      <c r="F1786" s="12"/>
      <c r="G1786" s="13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1"/>
      <c r="T1786" s="12"/>
      <c r="U1786" s="121"/>
      <c r="V1786" s="12"/>
      <c r="W1786" s="12"/>
      <c r="X1786" s="12"/>
      <c r="Y1786" s="12"/>
      <c r="Z1786" s="12"/>
      <c r="AA1786" s="12"/>
      <c r="AB1786" s="12"/>
      <c r="AC1786" s="12"/>
      <c r="AD1786" s="12"/>
    </row>
    <row r="1787" spans="3:30" ht="18.75" hidden="1">
      <c r="C1787" s="12"/>
      <c r="D1787" s="13"/>
      <c r="F1787" s="12"/>
      <c r="G1787" s="13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1"/>
      <c r="T1787" s="12"/>
      <c r="U1787" s="121"/>
      <c r="V1787" s="12"/>
      <c r="W1787" s="12"/>
      <c r="X1787" s="12"/>
      <c r="Y1787" s="12"/>
      <c r="Z1787" s="12"/>
      <c r="AA1787" s="12"/>
      <c r="AB1787" s="12"/>
      <c r="AC1787" s="12"/>
      <c r="AD1787" s="12"/>
    </row>
    <row r="1788" spans="3:30" ht="18.75" hidden="1">
      <c r="C1788" s="12"/>
      <c r="D1788" s="13"/>
      <c r="F1788" s="12"/>
      <c r="G1788" s="13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1"/>
      <c r="T1788" s="12"/>
      <c r="U1788" s="121"/>
      <c r="V1788" s="12"/>
      <c r="W1788" s="12"/>
      <c r="X1788" s="12"/>
      <c r="Y1788" s="12"/>
      <c r="Z1788" s="12"/>
      <c r="AA1788" s="12"/>
      <c r="AB1788" s="12"/>
      <c r="AC1788" s="12"/>
      <c r="AD1788" s="12"/>
    </row>
    <row r="1789" spans="3:30" ht="18.75" hidden="1">
      <c r="C1789" s="12"/>
      <c r="D1789" s="13"/>
      <c r="F1789" s="12"/>
      <c r="G1789" s="13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1"/>
      <c r="T1789" s="12"/>
      <c r="U1789" s="121"/>
      <c r="V1789" s="12"/>
      <c r="W1789" s="12"/>
      <c r="X1789" s="12"/>
      <c r="Y1789" s="12"/>
      <c r="Z1789" s="12"/>
      <c r="AA1789" s="12"/>
      <c r="AB1789" s="12"/>
      <c r="AC1789" s="12"/>
      <c r="AD1789" s="12"/>
    </row>
    <row r="1790" spans="3:30" ht="18.75" hidden="1">
      <c r="C1790" s="12"/>
      <c r="D1790" s="13"/>
      <c r="F1790" s="12"/>
      <c r="G1790" s="13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1"/>
      <c r="T1790" s="12"/>
      <c r="U1790" s="121"/>
      <c r="V1790" s="12"/>
      <c r="W1790" s="12"/>
      <c r="X1790" s="12"/>
      <c r="Y1790" s="12"/>
      <c r="Z1790" s="12"/>
      <c r="AA1790" s="12"/>
      <c r="AB1790" s="12"/>
      <c r="AC1790" s="12"/>
      <c r="AD1790" s="12"/>
    </row>
    <row r="1791" spans="3:30" ht="18.75" hidden="1">
      <c r="C1791" s="12"/>
      <c r="D1791" s="13"/>
      <c r="F1791" s="12"/>
      <c r="G1791" s="13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1"/>
      <c r="T1791" s="12"/>
      <c r="U1791" s="121"/>
      <c r="V1791" s="12"/>
      <c r="W1791" s="12"/>
      <c r="X1791" s="12"/>
      <c r="Y1791" s="12"/>
      <c r="Z1791" s="12"/>
      <c r="AA1791" s="12"/>
      <c r="AB1791" s="12"/>
      <c r="AC1791" s="12"/>
      <c r="AD1791" s="12"/>
    </row>
    <row r="1792" spans="3:30" ht="18.75" hidden="1">
      <c r="C1792" s="12"/>
      <c r="D1792" s="13"/>
      <c r="F1792" s="12"/>
      <c r="G1792" s="13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1"/>
      <c r="T1792" s="12"/>
      <c r="U1792" s="121"/>
      <c r="V1792" s="12"/>
      <c r="W1792" s="12"/>
      <c r="X1792" s="12"/>
      <c r="Y1792" s="12"/>
      <c r="Z1792" s="12"/>
      <c r="AA1792" s="12"/>
      <c r="AB1792" s="12"/>
      <c r="AC1792" s="12"/>
      <c r="AD1792" s="12"/>
    </row>
    <row r="1793" spans="3:30" ht="18.75" hidden="1">
      <c r="C1793" s="12"/>
      <c r="D1793" s="13"/>
      <c r="F1793" s="12"/>
      <c r="G1793" s="13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1"/>
      <c r="T1793" s="12"/>
      <c r="U1793" s="121"/>
      <c r="V1793" s="12"/>
      <c r="W1793" s="12"/>
      <c r="X1793" s="12"/>
      <c r="Y1793" s="12"/>
      <c r="Z1793" s="12"/>
      <c r="AA1793" s="12"/>
      <c r="AB1793" s="12"/>
      <c r="AC1793" s="12"/>
      <c r="AD1793" s="12"/>
    </row>
    <row r="1794" spans="3:30" ht="18.75" hidden="1">
      <c r="C1794" s="12"/>
      <c r="D1794" s="13"/>
      <c r="F1794" s="12"/>
      <c r="G1794" s="13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1"/>
      <c r="T1794" s="12"/>
      <c r="U1794" s="121"/>
      <c r="V1794" s="12"/>
      <c r="W1794" s="12"/>
      <c r="X1794" s="12"/>
      <c r="Y1794" s="12"/>
      <c r="Z1794" s="12"/>
      <c r="AA1794" s="12"/>
      <c r="AB1794" s="12"/>
      <c r="AC1794" s="12"/>
      <c r="AD1794" s="12"/>
    </row>
    <row r="1795" spans="3:30" ht="18.75" hidden="1">
      <c r="C1795" s="12"/>
      <c r="D1795" s="13"/>
      <c r="F1795" s="12"/>
      <c r="G1795" s="13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1"/>
      <c r="T1795" s="12"/>
      <c r="U1795" s="121"/>
      <c r="V1795" s="12"/>
      <c r="W1795" s="12"/>
      <c r="X1795" s="12"/>
      <c r="Y1795" s="12"/>
      <c r="Z1795" s="12"/>
      <c r="AA1795" s="12"/>
      <c r="AB1795" s="12"/>
      <c r="AC1795" s="12"/>
      <c r="AD1795" s="12"/>
    </row>
    <row r="1796" spans="3:30" ht="18.75" hidden="1">
      <c r="C1796" s="12"/>
      <c r="D1796" s="13"/>
      <c r="F1796" s="12"/>
      <c r="G1796" s="13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1"/>
      <c r="T1796" s="12"/>
      <c r="U1796" s="121"/>
      <c r="V1796" s="12"/>
      <c r="W1796" s="12"/>
      <c r="X1796" s="12"/>
      <c r="Y1796" s="12"/>
      <c r="Z1796" s="12"/>
      <c r="AA1796" s="12"/>
      <c r="AB1796" s="12"/>
      <c r="AC1796" s="12"/>
      <c r="AD1796" s="12"/>
    </row>
    <row r="1797" spans="3:30" ht="18.75" hidden="1">
      <c r="C1797" s="12"/>
      <c r="D1797" s="13"/>
      <c r="F1797" s="12"/>
      <c r="G1797" s="13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1"/>
      <c r="T1797" s="12"/>
      <c r="U1797" s="121"/>
      <c r="V1797" s="12"/>
      <c r="W1797" s="12"/>
      <c r="X1797" s="12"/>
      <c r="Y1797" s="12"/>
      <c r="Z1797" s="12"/>
      <c r="AA1797" s="12"/>
      <c r="AB1797" s="12"/>
      <c r="AC1797" s="12"/>
      <c r="AD1797" s="12"/>
    </row>
    <row r="1798" spans="3:30" ht="18.75" hidden="1">
      <c r="C1798" s="12"/>
      <c r="D1798" s="13"/>
      <c r="F1798" s="12"/>
      <c r="G1798" s="13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1"/>
      <c r="T1798" s="12"/>
      <c r="U1798" s="121"/>
      <c r="V1798" s="12"/>
      <c r="W1798" s="12"/>
      <c r="X1798" s="12"/>
      <c r="Y1798" s="12"/>
      <c r="Z1798" s="12"/>
      <c r="AA1798" s="12"/>
      <c r="AB1798" s="12"/>
      <c r="AC1798" s="12"/>
      <c r="AD1798" s="12"/>
    </row>
    <row r="1799" spans="3:30" ht="18.75" hidden="1">
      <c r="C1799" s="12"/>
      <c r="D1799" s="13"/>
      <c r="F1799" s="12"/>
      <c r="G1799" s="13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1"/>
      <c r="T1799" s="12"/>
      <c r="U1799" s="121"/>
      <c r="V1799" s="12"/>
      <c r="W1799" s="12"/>
      <c r="X1799" s="12"/>
      <c r="Y1799" s="12"/>
      <c r="Z1799" s="12"/>
      <c r="AA1799" s="12"/>
      <c r="AB1799" s="12"/>
      <c r="AC1799" s="12"/>
      <c r="AD1799" s="12"/>
    </row>
    <row r="1800" spans="3:30" ht="18.75" hidden="1">
      <c r="C1800" s="12"/>
      <c r="D1800" s="13"/>
      <c r="F1800" s="12"/>
      <c r="G1800" s="13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1"/>
      <c r="T1800" s="12"/>
      <c r="U1800" s="121"/>
      <c r="V1800" s="12"/>
      <c r="W1800" s="12"/>
      <c r="X1800" s="12"/>
      <c r="Y1800" s="12"/>
      <c r="Z1800" s="12"/>
      <c r="AA1800" s="12"/>
      <c r="AB1800" s="12"/>
      <c r="AC1800" s="12"/>
      <c r="AD1800" s="12"/>
    </row>
    <row r="1801" spans="3:30" ht="18.75" hidden="1">
      <c r="C1801" s="12"/>
      <c r="D1801" s="13"/>
      <c r="F1801" s="12"/>
      <c r="G1801" s="13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1"/>
      <c r="T1801" s="12"/>
      <c r="U1801" s="121"/>
      <c r="V1801" s="12"/>
      <c r="W1801" s="12"/>
      <c r="X1801" s="12"/>
      <c r="Y1801" s="12"/>
      <c r="Z1801" s="12"/>
      <c r="AA1801" s="12"/>
      <c r="AB1801" s="12"/>
      <c r="AC1801" s="12"/>
      <c r="AD1801" s="12"/>
    </row>
    <row r="1802" spans="3:30" ht="18.75" hidden="1">
      <c r="C1802" s="12"/>
      <c r="D1802" s="13"/>
      <c r="F1802" s="12"/>
      <c r="G1802" s="13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1"/>
      <c r="T1802" s="12"/>
      <c r="U1802" s="121"/>
      <c r="V1802" s="12"/>
      <c r="W1802" s="12"/>
      <c r="X1802" s="12"/>
      <c r="Y1802" s="12"/>
      <c r="Z1802" s="12"/>
      <c r="AA1802" s="12"/>
      <c r="AB1802" s="12"/>
      <c r="AC1802" s="12"/>
      <c r="AD1802" s="12"/>
    </row>
    <row r="1803" spans="3:30" ht="18.75" hidden="1">
      <c r="C1803" s="12"/>
      <c r="D1803" s="13"/>
      <c r="F1803" s="12"/>
      <c r="G1803" s="13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1"/>
      <c r="T1803" s="12"/>
      <c r="U1803" s="121"/>
      <c r="V1803" s="12"/>
      <c r="W1803" s="12"/>
      <c r="X1803" s="12"/>
      <c r="Y1803" s="12"/>
      <c r="Z1803" s="12"/>
      <c r="AA1803" s="12"/>
      <c r="AB1803" s="12"/>
      <c r="AC1803" s="12"/>
      <c r="AD1803" s="12"/>
    </row>
    <row r="1804" spans="3:30" ht="18.75" hidden="1">
      <c r="C1804" s="12"/>
      <c r="D1804" s="13"/>
      <c r="F1804" s="12"/>
      <c r="G1804" s="13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1"/>
      <c r="T1804" s="12"/>
      <c r="U1804" s="121"/>
      <c r="V1804" s="12"/>
      <c r="W1804" s="12"/>
      <c r="X1804" s="12"/>
      <c r="Y1804" s="12"/>
      <c r="Z1804" s="12"/>
      <c r="AA1804" s="12"/>
      <c r="AB1804" s="12"/>
      <c r="AC1804" s="12"/>
      <c r="AD1804" s="12"/>
    </row>
    <row r="1805" spans="3:30" ht="18.75" hidden="1">
      <c r="C1805" s="12"/>
      <c r="D1805" s="13"/>
      <c r="F1805" s="12"/>
      <c r="G1805" s="13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1"/>
      <c r="T1805" s="12"/>
      <c r="U1805" s="121"/>
      <c r="V1805" s="12"/>
      <c r="W1805" s="12"/>
      <c r="X1805" s="12"/>
      <c r="Y1805" s="12"/>
      <c r="Z1805" s="12"/>
      <c r="AA1805" s="12"/>
      <c r="AB1805" s="12"/>
      <c r="AC1805" s="12"/>
      <c r="AD1805" s="12"/>
    </row>
    <row r="1806" spans="3:30" ht="18.75" hidden="1">
      <c r="C1806" s="12"/>
      <c r="D1806" s="13"/>
      <c r="F1806" s="12"/>
      <c r="G1806" s="13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1"/>
      <c r="T1806" s="12"/>
      <c r="U1806" s="121"/>
      <c r="V1806" s="12"/>
      <c r="W1806" s="12"/>
      <c r="X1806" s="12"/>
      <c r="Y1806" s="12"/>
      <c r="Z1806" s="12"/>
      <c r="AA1806" s="12"/>
      <c r="AB1806" s="12"/>
      <c r="AC1806" s="12"/>
      <c r="AD1806" s="12"/>
    </row>
    <row r="1807" spans="3:30" ht="18.75" hidden="1">
      <c r="C1807" s="12"/>
      <c r="D1807" s="13"/>
      <c r="F1807" s="12"/>
      <c r="G1807" s="13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1"/>
      <c r="T1807" s="12"/>
      <c r="U1807" s="121"/>
      <c r="V1807" s="12"/>
      <c r="W1807" s="12"/>
      <c r="X1807" s="12"/>
      <c r="Y1807" s="12"/>
      <c r="Z1807" s="12"/>
      <c r="AA1807" s="12"/>
      <c r="AB1807" s="12"/>
      <c r="AC1807" s="12"/>
      <c r="AD1807" s="12"/>
    </row>
    <row r="1808" spans="3:30" ht="18.75" hidden="1">
      <c r="C1808" s="12"/>
      <c r="D1808" s="13"/>
      <c r="F1808" s="12"/>
      <c r="G1808" s="13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1"/>
      <c r="T1808" s="12"/>
      <c r="U1808" s="121"/>
      <c r="V1808" s="12"/>
      <c r="W1808" s="12"/>
      <c r="X1808" s="12"/>
      <c r="Y1808" s="12"/>
      <c r="Z1808" s="12"/>
      <c r="AA1808" s="12"/>
      <c r="AB1808" s="12"/>
      <c r="AC1808" s="12"/>
      <c r="AD1808" s="12"/>
    </row>
    <row r="1809" spans="3:30" ht="18.75" hidden="1">
      <c r="C1809" s="12"/>
      <c r="D1809" s="13"/>
      <c r="F1809" s="12"/>
      <c r="G1809" s="13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1"/>
      <c r="T1809" s="12"/>
      <c r="U1809" s="121"/>
      <c r="V1809" s="12"/>
      <c r="W1809" s="12"/>
      <c r="X1809" s="12"/>
      <c r="Y1809" s="12"/>
      <c r="Z1809" s="12"/>
      <c r="AA1809" s="12"/>
      <c r="AB1809" s="12"/>
      <c r="AC1809" s="12"/>
      <c r="AD1809" s="12"/>
    </row>
    <row r="1810" spans="3:30" ht="18.75" hidden="1">
      <c r="C1810" s="12"/>
      <c r="D1810" s="13"/>
      <c r="F1810" s="12"/>
      <c r="G1810" s="13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1"/>
      <c r="T1810" s="12"/>
      <c r="U1810" s="121"/>
      <c r="V1810" s="12"/>
      <c r="W1810" s="12"/>
      <c r="X1810" s="12"/>
      <c r="Y1810" s="12"/>
      <c r="Z1810" s="12"/>
      <c r="AA1810" s="12"/>
      <c r="AB1810" s="12"/>
      <c r="AC1810" s="12"/>
      <c r="AD1810" s="12"/>
    </row>
    <row r="1811" spans="3:30" ht="18.75" hidden="1">
      <c r="C1811" s="12"/>
      <c r="D1811" s="13"/>
      <c r="F1811" s="12"/>
      <c r="G1811" s="13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1"/>
      <c r="T1811" s="12"/>
      <c r="U1811" s="121"/>
      <c r="V1811" s="12"/>
      <c r="W1811" s="12"/>
      <c r="X1811" s="12"/>
      <c r="Y1811" s="12"/>
      <c r="Z1811" s="12"/>
      <c r="AA1811" s="12"/>
      <c r="AB1811" s="12"/>
      <c r="AC1811" s="12"/>
      <c r="AD1811" s="12"/>
    </row>
    <row r="1812" spans="3:30" ht="18.75" hidden="1">
      <c r="C1812" s="12"/>
      <c r="D1812" s="13"/>
      <c r="F1812" s="12"/>
      <c r="G1812" s="13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1"/>
      <c r="T1812" s="12"/>
      <c r="U1812" s="121"/>
      <c r="V1812" s="12"/>
      <c r="W1812" s="12"/>
      <c r="X1812" s="12"/>
      <c r="Y1812" s="12"/>
      <c r="Z1812" s="12"/>
      <c r="AA1812" s="12"/>
      <c r="AB1812" s="12"/>
      <c r="AC1812" s="12"/>
      <c r="AD1812" s="12"/>
    </row>
    <row r="1813" spans="3:30" ht="18.75" hidden="1">
      <c r="C1813" s="12"/>
      <c r="D1813" s="13"/>
      <c r="F1813" s="12"/>
      <c r="G1813" s="13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1"/>
      <c r="T1813" s="12"/>
      <c r="U1813" s="121"/>
      <c r="V1813" s="12"/>
      <c r="W1813" s="12"/>
      <c r="X1813" s="12"/>
      <c r="Y1813" s="12"/>
      <c r="Z1813" s="12"/>
      <c r="AA1813" s="12"/>
      <c r="AB1813" s="12"/>
      <c r="AC1813" s="12"/>
      <c r="AD1813" s="12"/>
    </row>
    <row r="1814" spans="3:30" ht="18.75" hidden="1">
      <c r="C1814" s="12"/>
      <c r="D1814" s="13"/>
      <c r="F1814" s="12"/>
      <c r="G1814" s="13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1"/>
      <c r="T1814" s="12"/>
      <c r="U1814" s="121"/>
      <c r="V1814" s="12"/>
      <c r="W1814" s="12"/>
      <c r="X1814" s="12"/>
      <c r="Y1814" s="12"/>
      <c r="Z1814" s="12"/>
      <c r="AA1814" s="12"/>
      <c r="AB1814" s="12"/>
      <c r="AC1814" s="12"/>
      <c r="AD1814" s="12"/>
    </row>
    <row r="1815" spans="3:30" ht="18.75" hidden="1">
      <c r="C1815" s="12"/>
      <c r="D1815" s="13"/>
      <c r="F1815" s="12"/>
      <c r="G1815" s="13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1"/>
      <c r="T1815" s="12"/>
      <c r="U1815" s="121"/>
      <c r="V1815" s="12"/>
      <c r="W1815" s="12"/>
      <c r="X1815" s="12"/>
      <c r="Y1815" s="12"/>
      <c r="Z1815" s="12"/>
      <c r="AA1815" s="12"/>
      <c r="AB1815" s="12"/>
      <c r="AC1815" s="12"/>
      <c r="AD1815" s="12"/>
    </row>
    <row r="1816" spans="3:30" ht="18.75" hidden="1">
      <c r="C1816" s="12"/>
      <c r="D1816" s="13"/>
      <c r="F1816" s="12"/>
      <c r="G1816" s="13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1"/>
      <c r="T1816" s="12"/>
      <c r="U1816" s="121"/>
      <c r="V1816" s="12"/>
      <c r="W1816" s="12"/>
      <c r="X1816" s="12"/>
      <c r="Y1816" s="12"/>
      <c r="Z1816" s="12"/>
      <c r="AA1816" s="12"/>
      <c r="AB1816" s="12"/>
      <c r="AC1816" s="12"/>
      <c r="AD1816" s="12"/>
    </row>
    <row r="1817" spans="3:30" ht="18.75" hidden="1">
      <c r="C1817" s="12"/>
      <c r="D1817" s="13"/>
      <c r="F1817" s="12"/>
      <c r="G1817" s="13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1"/>
      <c r="T1817" s="12"/>
      <c r="U1817" s="121"/>
      <c r="V1817" s="12"/>
      <c r="W1817" s="12"/>
      <c r="X1817" s="12"/>
      <c r="Y1817" s="12"/>
      <c r="Z1817" s="12"/>
      <c r="AA1817" s="12"/>
      <c r="AB1817" s="12"/>
      <c r="AC1817" s="12"/>
      <c r="AD1817" s="12"/>
    </row>
    <row r="1818" spans="3:30" ht="18.75" hidden="1">
      <c r="C1818" s="12"/>
      <c r="D1818" s="13"/>
      <c r="F1818" s="12"/>
      <c r="G1818" s="13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1"/>
      <c r="T1818" s="12"/>
      <c r="U1818" s="121"/>
      <c r="V1818" s="12"/>
      <c r="W1818" s="12"/>
      <c r="X1818" s="12"/>
      <c r="Y1818" s="12"/>
      <c r="Z1818" s="12"/>
      <c r="AA1818" s="12"/>
      <c r="AB1818" s="12"/>
      <c r="AC1818" s="12"/>
      <c r="AD1818" s="12"/>
    </row>
    <row r="1819" spans="3:30" ht="18.75" hidden="1">
      <c r="C1819" s="12"/>
      <c r="D1819" s="13"/>
      <c r="F1819" s="12"/>
      <c r="G1819" s="13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1"/>
      <c r="T1819" s="12"/>
      <c r="U1819" s="121"/>
      <c r="V1819" s="12"/>
      <c r="W1819" s="12"/>
      <c r="X1819" s="12"/>
      <c r="Y1819" s="12"/>
      <c r="Z1819" s="12"/>
      <c r="AA1819" s="12"/>
      <c r="AB1819" s="12"/>
      <c r="AC1819" s="12"/>
      <c r="AD1819" s="12"/>
    </row>
    <row r="1820" spans="3:30" ht="18.75" hidden="1">
      <c r="C1820" s="12"/>
      <c r="D1820" s="13"/>
      <c r="F1820" s="12"/>
      <c r="G1820" s="13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1"/>
      <c r="T1820" s="12"/>
      <c r="U1820" s="121"/>
      <c r="V1820" s="12"/>
      <c r="W1820" s="12"/>
      <c r="X1820" s="12"/>
      <c r="Y1820" s="12"/>
      <c r="Z1820" s="12"/>
      <c r="AA1820" s="12"/>
      <c r="AB1820" s="12"/>
      <c r="AC1820" s="12"/>
      <c r="AD1820" s="12"/>
    </row>
    <row r="1821" spans="3:30" ht="18.75" hidden="1">
      <c r="C1821" s="12"/>
      <c r="D1821" s="13"/>
      <c r="F1821" s="12"/>
      <c r="G1821" s="13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1"/>
      <c r="T1821" s="12"/>
      <c r="U1821" s="121"/>
      <c r="V1821" s="12"/>
      <c r="W1821" s="12"/>
      <c r="X1821" s="12"/>
      <c r="Y1821" s="12"/>
      <c r="Z1821" s="12"/>
      <c r="AA1821" s="12"/>
      <c r="AB1821" s="12"/>
      <c r="AC1821" s="12"/>
      <c r="AD1821" s="12"/>
    </row>
    <row r="1822" spans="3:30" ht="18.75" hidden="1">
      <c r="C1822" s="12"/>
      <c r="D1822" s="13"/>
      <c r="F1822" s="12"/>
      <c r="G1822" s="13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1"/>
      <c r="T1822" s="12"/>
      <c r="U1822" s="121"/>
      <c r="V1822" s="12"/>
      <c r="W1822" s="12"/>
      <c r="X1822" s="12"/>
      <c r="Y1822" s="12"/>
      <c r="Z1822" s="12"/>
      <c r="AA1822" s="12"/>
      <c r="AB1822" s="12"/>
      <c r="AC1822" s="12"/>
      <c r="AD1822" s="12"/>
    </row>
    <row r="1823" spans="3:30" ht="18.75" hidden="1">
      <c r="C1823" s="12"/>
      <c r="D1823" s="13"/>
      <c r="F1823" s="12"/>
      <c r="G1823" s="13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1"/>
      <c r="T1823" s="12"/>
      <c r="U1823" s="121"/>
      <c r="V1823" s="12"/>
      <c r="W1823" s="12"/>
      <c r="X1823" s="12"/>
      <c r="Y1823" s="12"/>
      <c r="Z1823" s="12"/>
      <c r="AA1823" s="12"/>
      <c r="AB1823" s="12"/>
      <c r="AC1823" s="12"/>
      <c r="AD1823" s="12"/>
    </row>
    <row r="1824" spans="3:30" ht="18.75" hidden="1">
      <c r="C1824" s="12"/>
      <c r="D1824" s="13"/>
      <c r="F1824" s="12"/>
      <c r="G1824" s="13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1"/>
      <c r="T1824" s="12"/>
      <c r="U1824" s="121"/>
      <c r="V1824" s="12"/>
      <c r="W1824" s="12"/>
      <c r="X1824" s="12"/>
      <c r="Y1824" s="12"/>
      <c r="Z1824" s="12"/>
      <c r="AA1824" s="12"/>
      <c r="AB1824" s="12"/>
      <c r="AC1824" s="12"/>
      <c r="AD1824" s="12"/>
    </row>
    <row r="1825" spans="3:30" ht="18.75" hidden="1">
      <c r="C1825" s="12"/>
      <c r="D1825" s="13"/>
      <c r="F1825" s="12"/>
      <c r="G1825" s="13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1"/>
      <c r="T1825" s="12"/>
      <c r="U1825" s="121"/>
      <c r="V1825" s="12"/>
      <c r="W1825" s="12"/>
      <c r="X1825" s="12"/>
      <c r="Y1825" s="12"/>
      <c r="Z1825" s="12"/>
      <c r="AA1825" s="12"/>
      <c r="AB1825" s="12"/>
      <c r="AC1825" s="12"/>
      <c r="AD1825" s="12"/>
    </row>
    <row r="1826" spans="3:30" ht="18.75" hidden="1">
      <c r="C1826" s="12"/>
      <c r="D1826" s="13"/>
      <c r="F1826" s="12"/>
      <c r="G1826" s="13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1"/>
      <c r="T1826" s="12"/>
      <c r="U1826" s="121"/>
      <c r="V1826" s="12"/>
      <c r="W1826" s="12"/>
      <c r="X1826" s="12"/>
      <c r="Y1826" s="12"/>
      <c r="Z1826" s="12"/>
      <c r="AA1826" s="12"/>
      <c r="AB1826" s="12"/>
      <c r="AC1826" s="12"/>
      <c r="AD1826" s="12"/>
    </row>
    <row r="1827" spans="3:30" ht="18.75" hidden="1">
      <c r="C1827" s="12"/>
      <c r="D1827" s="13"/>
      <c r="F1827" s="12"/>
      <c r="G1827" s="13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1"/>
      <c r="T1827" s="12"/>
      <c r="U1827" s="121"/>
      <c r="V1827" s="12"/>
      <c r="W1827" s="12"/>
      <c r="X1827" s="12"/>
      <c r="Y1827" s="12"/>
      <c r="Z1827" s="12"/>
      <c r="AA1827" s="12"/>
      <c r="AB1827" s="12"/>
      <c r="AC1827" s="12"/>
      <c r="AD1827" s="12"/>
    </row>
    <row r="1828" spans="3:30" ht="18.75" hidden="1">
      <c r="C1828" s="12"/>
      <c r="D1828" s="13"/>
      <c r="F1828" s="12"/>
      <c r="G1828" s="13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1"/>
      <c r="T1828" s="12"/>
      <c r="U1828" s="121"/>
      <c r="V1828" s="12"/>
      <c r="W1828" s="12"/>
      <c r="X1828" s="12"/>
      <c r="Y1828" s="12"/>
      <c r="Z1828" s="12"/>
      <c r="AA1828" s="12"/>
      <c r="AB1828" s="12"/>
      <c r="AC1828" s="12"/>
      <c r="AD1828" s="12"/>
    </row>
    <row r="1829" spans="3:30" ht="18.75" hidden="1">
      <c r="C1829" s="12"/>
      <c r="D1829" s="13"/>
      <c r="F1829" s="12"/>
      <c r="G1829" s="13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1"/>
      <c r="T1829" s="12"/>
      <c r="U1829" s="121"/>
      <c r="V1829" s="12"/>
      <c r="W1829" s="12"/>
      <c r="X1829" s="12"/>
      <c r="Y1829" s="12"/>
      <c r="Z1829" s="12"/>
      <c r="AA1829" s="12"/>
      <c r="AB1829" s="12"/>
      <c r="AC1829" s="12"/>
      <c r="AD1829" s="12"/>
    </row>
    <row r="1830" spans="3:30" ht="18.75" hidden="1">
      <c r="C1830" s="12"/>
      <c r="D1830" s="13"/>
      <c r="F1830" s="12"/>
      <c r="G1830" s="13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1"/>
      <c r="T1830" s="12"/>
      <c r="U1830" s="121"/>
      <c r="V1830" s="12"/>
      <c r="W1830" s="12"/>
      <c r="X1830" s="12"/>
      <c r="Y1830" s="12"/>
      <c r="Z1830" s="12"/>
      <c r="AA1830" s="12"/>
      <c r="AB1830" s="12"/>
      <c r="AC1830" s="12"/>
      <c r="AD1830" s="12"/>
    </row>
    <row r="1831" spans="3:30" ht="18.75" hidden="1">
      <c r="C1831" s="12"/>
      <c r="D1831" s="13"/>
      <c r="F1831" s="12"/>
      <c r="G1831" s="13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1"/>
      <c r="T1831" s="12"/>
      <c r="U1831" s="121"/>
      <c r="V1831" s="12"/>
      <c r="W1831" s="12"/>
      <c r="X1831" s="12"/>
      <c r="Y1831" s="12"/>
      <c r="Z1831" s="12"/>
      <c r="AA1831" s="12"/>
      <c r="AB1831" s="12"/>
      <c r="AC1831" s="12"/>
      <c r="AD1831" s="12"/>
    </row>
    <row r="1832" spans="3:30" ht="18.75" hidden="1">
      <c r="C1832" s="12"/>
      <c r="D1832" s="13"/>
      <c r="F1832" s="12"/>
      <c r="G1832" s="13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1"/>
      <c r="T1832" s="12"/>
      <c r="U1832" s="121"/>
      <c r="V1832" s="12"/>
      <c r="W1832" s="12"/>
      <c r="X1832" s="12"/>
      <c r="Y1832" s="12"/>
      <c r="Z1832" s="12"/>
      <c r="AA1832" s="12"/>
      <c r="AB1832" s="12"/>
      <c r="AC1832" s="12"/>
      <c r="AD1832" s="12"/>
    </row>
    <row r="1833" spans="3:30" ht="18.75" hidden="1">
      <c r="C1833" s="12"/>
      <c r="D1833" s="13"/>
      <c r="F1833" s="12"/>
      <c r="G1833" s="13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1"/>
      <c r="T1833" s="12"/>
      <c r="U1833" s="121"/>
      <c r="V1833" s="12"/>
      <c r="W1833" s="12"/>
      <c r="X1833" s="12"/>
      <c r="Y1833" s="12"/>
      <c r="Z1833" s="12"/>
      <c r="AA1833" s="12"/>
      <c r="AB1833" s="12"/>
      <c r="AC1833" s="12"/>
      <c r="AD1833" s="12"/>
    </row>
    <row r="1834" spans="3:30" ht="18.75" hidden="1">
      <c r="C1834" s="12"/>
      <c r="D1834" s="13"/>
      <c r="F1834" s="12"/>
      <c r="G1834" s="13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1"/>
      <c r="T1834" s="12"/>
      <c r="U1834" s="121"/>
      <c r="V1834" s="12"/>
      <c r="W1834" s="12"/>
      <c r="X1834" s="12"/>
      <c r="Y1834" s="12"/>
      <c r="Z1834" s="12"/>
      <c r="AA1834" s="12"/>
      <c r="AB1834" s="12"/>
      <c r="AC1834" s="12"/>
      <c r="AD1834" s="12"/>
    </row>
    <row r="1835" spans="3:30" ht="18.75" hidden="1">
      <c r="C1835" s="12"/>
      <c r="D1835" s="13"/>
      <c r="F1835" s="12"/>
      <c r="G1835" s="13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1"/>
      <c r="T1835" s="12"/>
      <c r="U1835" s="121"/>
      <c r="V1835" s="12"/>
      <c r="W1835" s="12"/>
      <c r="X1835" s="12"/>
      <c r="Y1835" s="12"/>
      <c r="Z1835" s="12"/>
      <c r="AA1835" s="12"/>
      <c r="AB1835" s="12"/>
      <c r="AC1835" s="12"/>
      <c r="AD1835" s="12"/>
    </row>
    <row r="1836" spans="3:30" ht="18.75" hidden="1">
      <c r="C1836" s="12"/>
      <c r="D1836" s="13"/>
      <c r="F1836" s="12"/>
      <c r="G1836" s="13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1"/>
      <c r="T1836" s="12"/>
      <c r="U1836" s="121"/>
      <c r="V1836" s="12"/>
      <c r="W1836" s="12"/>
      <c r="X1836" s="12"/>
      <c r="Y1836" s="12"/>
      <c r="Z1836" s="12"/>
      <c r="AA1836" s="12"/>
      <c r="AB1836" s="12"/>
      <c r="AC1836" s="12"/>
      <c r="AD1836" s="12"/>
    </row>
    <row r="1837" spans="3:30" ht="18.75" hidden="1">
      <c r="C1837" s="12"/>
      <c r="D1837" s="13"/>
      <c r="F1837" s="12"/>
      <c r="G1837" s="13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1"/>
      <c r="T1837" s="12"/>
      <c r="U1837" s="121"/>
      <c r="V1837" s="12"/>
      <c r="W1837" s="12"/>
      <c r="X1837" s="12"/>
      <c r="Y1837" s="12"/>
      <c r="Z1837" s="12"/>
      <c r="AA1837" s="12"/>
      <c r="AB1837" s="12"/>
      <c r="AC1837" s="12"/>
      <c r="AD1837" s="12"/>
    </row>
    <row r="1838" spans="3:30" ht="18.75" hidden="1">
      <c r="C1838" s="12"/>
      <c r="D1838" s="13"/>
      <c r="F1838" s="12"/>
      <c r="G1838" s="13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1"/>
      <c r="T1838" s="12"/>
      <c r="U1838" s="121"/>
      <c r="V1838" s="12"/>
      <c r="W1838" s="12"/>
      <c r="X1838" s="12"/>
      <c r="Y1838" s="12"/>
      <c r="Z1838" s="12"/>
      <c r="AA1838" s="12"/>
      <c r="AB1838" s="12"/>
      <c r="AC1838" s="12"/>
      <c r="AD1838" s="12"/>
    </row>
    <row r="1839" spans="3:30" ht="18.75" hidden="1">
      <c r="C1839" s="12"/>
      <c r="D1839" s="13"/>
      <c r="F1839" s="12"/>
      <c r="G1839" s="13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1"/>
      <c r="T1839" s="12"/>
      <c r="U1839" s="121"/>
      <c r="V1839" s="12"/>
      <c r="W1839" s="12"/>
      <c r="X1839" s="12"/>
      <c r="Y1839" s="12"/>
      <c r="Z1839" s="12"/>
      <c r="AA1839" s="12"/>
      <c r="AB1839" s="12"/>
      <c r="AC1839" s="12"/>
      <c r="AD1839" s="12"/>
    </row>
    <row r="1840" spans="3:30" ht="18.75" hidden="1">
      <c r="C1840" s="12"/>
      <c r="D1840" s="13"/>
      <c r="F1840" s="12"/>
      <c r="G1840" s="13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1"/>
      <c r="T1840" s="12"/>
      <c r="U1840" s="121"/>
      <c r="V1840" s="12"/>
      <c r="W1840" s="12"/>
      <c r="X1840" s="12"/>
      <c r="Y1840" s="12"/>
      <c r="Z1840" s="12"/>
      <c r="AA1840" s="12"/>
      <c r="AB1840" s="12"/>
      <c r="AC1840" s="12"/>
      <c r="AD1840" s="12"/>
    </row>
    <row r="1841" spans="3:30" ht="18.75" hidden="1">
      <c r="C1841" s="12"/>
      <c r="D1841" s="13"/>
      <c r="F1841" s="12"/>
      <c r="G1841" s="13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1"/>
      <c r="T1841" s="12"/>
      <c r="U1841" s="121"/>
      <c r="V1841" s="12"/>
      <c r="W1841" s="12"/>
      <c r="X1841" s="12"/>
      <c r="Y1841" s="12"/>
      <c r="Z1841" s="12"/>
      <c r="AA1841" s="12"/>
      <c r="AB1841" s="12"/>
      <c r="AC1841" s="12"/>
      <c r="AD1841" s="12"/>
    </row>
    <row r="1842" spans="3:30" ht="18.75" hidden="1">
      <c r="C1842" s="12"/>
      <c r="D1842" s="13"/>
      <c r="F1842" s="12"/>
      <c r="G1842" s="13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1"/>
      <c r="T1842" s="12"/>
      <c r="U1842" s="121"/>
      <c r="V1842" s="12"/>
      <c r="W1842" s="12"/>
      <c r="X1842" s="12"/>
      <c r="Y1842" s="12"/>
      <c r="Z1842" s="12"/>
      <c r="AA1842" s="12"/>
      <c r="AB1842" s="12"/>
      <c r="AC1842" s="12"/>
      <c r="AD1842" s="12"/>
    </row>
    <row r="1843" spans="3:30" ht="18.75" hidden="1">
      <c r="C1843" s="12"/>
      <c r="D1843" s="13"/>
      <c r="F1843" s="12"/>
      <c r="G1843" s="13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1"/>
      <c r="T1843" s="12"/>
      <c r="U1843" s="121"/>
      <c r="V1843" s="12"/>
      <c r="W1843" s="12"/>
      <c r="X1843" s="12"/>
      <c r="Y1843" s="12"/>
      <c r="Z1843" s="12"/>
      <c r="AA1843" s="12"/>
      <c r="AB1843" s="12"/>
      <c r="AC1843" s="12"/>
      <c r="AD1843" s="12"/>
    </row>
    <row r="1844" spans="3:30" ht="18.75" hidden="1">
      <c r="C1844" s="12"/>
      <c r="D1844" s="13"/>
      <c r="F1844" s="12"/>
      <c r="G1844" s="13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1"/>
      <c r="T1844" s="12"/>
      <c r="U1844" s="121"/>
      <c r="V1844" s="12"/>
      <c r="W1844" s="12"/>
      <c r="X1844" s="12"/>
      <c r="Y1844" s="12"/>
      <c r="Z1844" s="12"/>
      <c r="AA1844" s="12"/>
      <c r="AB1844" s="12"/>
      <c r="AC1844" s="12"/>
      <c r="AD1844" s="12"/>
    </row>
    <row r="1845" spans="3:30" ht="18.75" hidden="1">
      <c r="C1845" s="12"/>
      <c r="D1845" s="13"/>
      <c r="F1845" s="12"/>
      <c r="G1845" s="13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1"/>
      <c r="T1845" s="12"/>
      <c r="U1845" s="121"/>
      <c r="V1845" s="12"/>
      <c r="W1845" s="12"/>
      <c r="X1845" s="12"/>
      <c r="Y1845" s="12"/>
      <c r="Z1845" s="12"/>
      <c r="AA1845" s="12"/>
      <c r="AB1845" s="12"/>
      <c r="AC1845" s="12"/>
      <c r="AD1845" s="12"/>
    </row>
    <row r="1846" spans="3:30" ht="18.75" hidden="1">
      <c r="C1846" s="12"/>
      <c r="D1846" s="13"/>
      <c r="F1846" s="12"/>
      <c r="G1846" s="13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1"/>
      <c r="T1846" s="12"/>
      <c r="U1846" s="121"/>
      <c r="V1846" s="12"/>
      <c r="W1846" s="12"/>
      <c r="X1846" s="12"/>
      <c r="Y1846" s="12"/>
      <c r="Z1846" s="12"/>
      <c r="AA1846" s="12"/>
      <c r="AB1846" s="12"/>
      <c r="AC1846" s="12"/>
      <c r="AD1846" s="12"/>
    </row>
    <row r="1847" spans="3:30" ht="18.75" hidden="1">
      <c r="C1847" s="12"/>
      <c r="D1847" s="13"/>
      <c r="F1847" s="12"/>
      <c r="G1847" s="13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1"/>
      <c r="T1847" s="12"/>
      <c r="U1847" s="121"/>
      <c r="V1847" s="12"/>
      <c r="W1847" s="12"/>
      <c r="X1847" s="12"/>
      <c r="Y1847" s="12"/>
      <c r="Z1847" s="12"/>
      <c r="AA1847" s="12"/>
      <c r="AB1847" s="12"/>
      <c r="AC1847" s="12"/>
      <c r="AD1847" s="12"/>
    </row>
    <row r="1848" spans="3:30" ht="18.75" hidden="1">
      <c r="C1848" s="12"/>
      <c r="D1848" s="13"/>
      <c r="F1848" s="12"/>
      <c r="G1848" s="13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1"/>
      <c r="T1848" s="12"/>
      <c r="U1848" s="121"/>
      <c r="V1848" s="12"/>
      <c r="W1848" s="12"/>
      <c r="X1848" s="12"/>
      <c r="Y1848" s="12"/>
      <c r="Z1848" s="12"/>
      <c r="AA1848" s="12"/>
      <c r="AB1848" s="12"/>
      <c r="AC1848" s="12"/>
      <c r="AD1848" s="12"/>
    </row>
    <row r="1849" spans="3:30" ht="18.75" hidden="1">
      <c r="C1849" s="12"/>
      <c r="D1849" s="13"/>
      <c r="F1849" s="12"/>
      <c r="G1849" s="13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1"/>
      <c r="T1849" s="12"/>
      <c r="U1849" s="121"/>
      <c r="V1849" s="12"/>
      <c r="W1849" s="12"/>
      <c r="X1849" s="12"/>
      <c r="Y1849" s="12"/>
      <c r="Z1849" s="12"/>
      <c r="AA1849" s="12"/>
      <c r="AB1849" s="12"/>
      <c r="AC1849" s="12"/>
      <c r="AD1849" s="12"/>
    </row>
    <row r="1850" spans="3:30" ht="18.75" hidden="1">
      <c r="C1850" s="12"/>
      <c r="D1850" s="13"/>
      <c r="F1850" s="12"/>
      <c r="G1850" s="13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1"/>
      <c r="T1850" s="12"/>
      <c r="U1850" s="121"/>
      <c r="V1850" s="12"/>
      <c r="W1850" s="12"/>
      <c r="X1850" s="12"/>
      <c r="Y1850" s="12"/>
      <c r="Z1850" s="12"/>
      <c r="AA1850" s="12"/>
      <c r="AB1850" s="12"/>
      <c r="AC1850" s="12"/>
      <c r="AD1850" s="12"/>
    </row>
    <row r="1851" spans="3:30" ht="18.75" hidden="1">
      <c r="C1851" s="12"/>
      <c r="D1851" s="13"/>
      <c r="F1851" s="12"/>
      <c r="G1851" s="13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1"/>
      <c r="T1851" s="12"/>
      <c r="U1851" s="121"/>
      <c r="V1851" s="12"/>
      <c r="W1851" s="12"/>
      <c r="X1851" s="12"/>
      <c r="Y1851" s="12"/>
      <c r="Z1851" s="12"/>
      <c r="AA1851" s="12"/>
      <c r="AB1851" s="12"/>
      <c r="AC1851" s="12"/>
      <c r="AD1851" s="12"/>
    </row>
    <row r="1852" spans="3:30" ht="18.75" hidden="1">
      <c r="C1852" s="12"/>
      <c r="D1852" s="13"/>
      <c r="F1852" s="12"/>
      <c r="G1852" s="13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1"/>
      <c r="T1852" s="12"/>
      <c r="U1852" s="121"/>
      <c r="V1852" s="12"/>
      <c r="W1852" s="12"/>
      <c r="X1852" s="12"/>
      <c r="Y1852" s="12"/>
      <c r="Z1852" s="12"/>
      <c r="AA1852" s="12"/>
      <c r="AB1852" s="12"/>
      <c r="AC1852" s="12"/>
      <c r="AD1852" s="12"/>
    </row>
    <row r="1853" spans="3:30" ht="18.75" hidden="1">
      <c r="C1853" s="12"/>
      <c r="D1853" s="13"/>
      <c r="F1853" s="12"/>
      <c r="G1853" s="13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1"/>
      <c r="T1853" s="12"/>
      <c r="U1853" s="121"/>
      <c r="V1853" s="12"/>
      <c r="W1853" s="12"/>
      <c r="X1853" s="12"/>
      <c r="Y1853" s="12"/>
      <c r="Z1853" s="12"/>
      <c r="AA1853" s="12"/>
      <c r="AB1853" s="12"/>
      <c r="AC1853" s="12"/>
      <c r="AD1853" s="12"/>
    </row>
    <row r="1854" spans="3:30" ht="18.75" hidden="1">
      <c r="C1854" s="12"/>
      <c r="D1854" s="13"/>
      <c r="F1854" s="12"/>
      <c r="G1854" s="13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1"/>
      <c r="T1854" s="12"/>
      <c r="U1854" s="121"/>
      <c r="V1854" s="12"/>
      <c r="W1854" s="12"/>
      <c r="X1854" s="12"/>
      <c r="Y1854" s="12"/>
      <c r="Z1854" s="12"/>
      <c r="AA1854" s="12"/>
      <c r="AB1854" s="12"/>
      <c r="AC1854" s="12"/>
      <c r="AD1854" s="12"/>
    </row>
    <row r="1855" spans="3:30" ht="18.75" hidden="1">
      <c r="C1855" s="12"/>
      <c r="D1855" s="13"/>
      <c r="F1855" s="12"/>
      <c r="G1855" s="13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1"/>
      <c r="T1855" s="12"/>
      <c r="U1855" s="121"/>
      <c r="V1855" s="12"/>
      <c r="W1855" s="12"/>
      <c r="X1855" s="12"/>
      <c r="Y1855" s="12"/>
      <c r="Z1855" s="12"/>
      <c r="AA1855" s="12"/>
      <c r="AB1855" s="12"/>
      <c r="AC1855" s="12"/>
      <c r="AD1855" s="12"/>
    </row>
    <row r="1856" spans="3:30" ht="18.75" hidden="1">
      <c r="C1856" s="12"/>
      <c r="D1856" s="13"/>
      <c r="F1856" s="12"/>
      <c r="G1856" s="13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1"/>
      <c r="T1856" s="12"/>
      <c r="U1856" s="121"/>
      <c r="V1856" s="12"/>
      <c r="W1856" s="12"/>
      <c r="X1856" s="12"/>
      <c r="Y1856" s="12"/>
      <c r="Z1856" s="12"/>
      <c r="AA1856" s="12"/>
      <c r="AB1856" s="12"/>
      <c r="AC1856" s="12"/>
      <c r="AD1856" s="12"/>
    </row>
    <row r="1857" spans="3:30" ht="18.75" hidden="1">
      <c r="C1857" s="12"/>
      <c r="D1857" s="13"/>
      <c r="F1857" s="12"/>
      <c r="G1857" s="13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1"/>
      <c r="T1857" s="12"/>
      <c r="U1857" s="121"/>
      <c r="V1857" s="12"/>
      <c r="W1857" s="12"/>
      <c r="X1857" s="12"/>
      <c r="Y1857" s="12"/>
      <c r="Z1857" s="12"/>
      <c r="AA1857" s="12"/>
      <c r="AB1857" s="12"/>
      <c r="AC1857" s="12"/>
      <c r="AD1857" s="12"/>
    </row>
    <row r="1858" spans="3:30" ht="18.75" hidden="1">
      <c r="C1858" s="12"/>
      <c r="D1858" s="13"/>
      <c r="F1858" s="12"/>
      <c r="G1858" s="13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1"/>
      <c r="T1858" s="12"/>
      <c r="U1858" s="121"/>
      <c r="V1858" s="12"/>
      <c r="W1858" s="12"/>
      <c r="X1858" s="12"/>
      <c r="Y1858" s="12"/>
      <c r="Z1858" s="12"/>
      <c r="AA1858" s="12"/>
      <c r="AB1858" s="12"/>
      <c r="AC1858" s="12"/>
      <c r="AD1858" s="12"/>
    </row>
    <row r="1859" spans="3:30" ht="18.75" hidden="1">
      <c r="C1859" s="12"/>
      <c r="D1859" s="13"/>
      <c r="F1859" s="12"/>
      <c r="G1859" s="13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1"/>
      <c r="T1859" s="12"/>
      <c r="U1859" s="121"/>
      <c r="V1859" s="12"/>
      <c r="W1859" s="12"/>
      <c r="X1859" s="12"/>
      <c r="Y1859" s="12"/>
      <c r="Z1859" s="12"/>
      <c r="AA1859" s="12"/>
      <c r="AB1859" s="12"/>
      <c r="AC1859" s="12"/>
      <c r="AD1859" s="12"/>
    </row>
    <row r="1860" spans="3:30" ht="18.75" hidden="1">
      <c r="C1860" s="12"/>
      <c r="D1860" s="13"/>
      <c r="F1860" s="12"/>
      <c r="G1860" s="13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1"/>
      <c r="T1860" s="12"/>
      <c r="U1860" s="121"/>
      <c r="V1860" s="12"/>
      <c r="W1860" s="12"/>
      <c r="X1860" s="12"/>
      <c r="Y1860" s="12"/>
      <c r="Z1860" s="12"/>
      <c r="AA1860" s="12"/>
      <c r="AB1860" s="12"/>
      <c r="AC1860" s="12"/>
      <c r="AD1860" s="12"/>
    </row>
    <row r="1861" spans="3:30" ht="18.75" hidden="1">
      <c r="C1861" s="12"/>
      <c r="D1861" s="13"/>
      <c r="F1861" s="12"/>
      <c r="G1861" s="13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1"/>
      <c r="T1861" s="12"/>
      <c r="U1861" s="121"/>
      <c r="V1861" s="12"/>
      <c r="W1861" s="12"/>
      <c r="X1861" s="12"/>
      <c r="Y1861" s="12"/>
      <c r="Z1861" s="12"/>
      <c r="AA1861" s="12"/>
      <c r="AB1861" s="12"/>
      <c r="AC1861" s="12"/>
      <c r="AD1861" s="12"/>
    </row>
    <row r="1862" spans="3:30" ht="18.75" hidden="1">
      <c r="C1862" s="12"/>
      <c r="D1862" s="13"/>
      <c r="F1862" s="12"/>
      <c r="G1862" s="13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1"/>
      <c r="T1862" s="12"/>
      <c r="U1862" s="121"/>
      <c r="V1862" s="12"/>
      <c r="W1862" s="12"/>
      <c r="X1862" s="12"/>
      <c r="Y1862" s="12"/>
      <c r="Z1862" s="12"/>
      <c r="AA1862" s="12"/>
      <c r="AB1862" s="12"/>
      <c r="AC1862" s="12"/>
      <c r="AD1862" s="12"/>
    </row>
    <row r="1863" spans="3:30" ht="18.75" hidden="1">
      <c r="C1863" s="12"/>
      <c r="D1863" s="13"/>
      <c r="F1863" s="12"/>
      <c r="G1863" s="13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1"/>
      <c r="T1863" s="12"/>
      <c r="U1863" s="121"/>
      <c r="V1863" s="12"/>
      <c r="W1863" s="12"/>
      <c r="X1863" s="12"/>
      <c r="Y1863" s="12"/>
      <c r="Z1863" s="12"/>
      <c r="AA1863" s="12"/>
      <c r="AB1863" s="12"/>
      <c r="AC1863" s="12"/>
      <c r="AD1863" s="12"/>
    </row>
    <row r="1864" spans="3:30" ht="18.75" hidden="1">
      <c r="C1864" s="12"/>
      <c r="D1864" s="13"/>
      <c r="F1864" s="12"/>
      <c r="G1864" s="13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1"/>
      <c r="T1864" s="12"/>
      <c r="U1864" s="121"/>
      <c r="V1864" s="12"/>
      <c r="W1864" s="12"/>
      <c r="X1864" s="12"/>
      <c r="Y1864" s="12"/>
      <c r="Z1864" s="12"/>
      <c r="AA1864" s="12"/>
      <c r="AB1864" s="12"/>
      <c r="AC1864" s="12"/>
      <c r="AD1864" s="12"/>
    </row>
    <row r="1865" spans="3:30" ht="18.75" hidden="1">
      <c r="C1865" s="12"/>
      <c r="D1865" s="13"/>
      <c r="F1865" s="12"/>
      <c r="G1865" s="13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1"/>
      <c r="T1865" s="12"/>
      <c r="U1865" s="121"/>
      <c r="V1865" s="12"/>
      <c r="W1865" s="12"/>
      <c r="X1865" s="12"/>
      <c r="Y1865" s="12"/>
      <c r="Z1865" s="12"/>
      <c r="AA1865" s="12"/>
      <c r="AB1865" s="12"/>
      <c r="AC1865" s="12"/>
      <c r="AD1865" s="12"/>
    </row>
    <row r="1866" spans="3:30" ht="18.75" hidden="1">
      <c r="C1866" s="12"/>
      <c r="D1866" s="13"/>
      <c r="F1866" s="12"/>
      <c r="G1866" s="13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1"/>
      <c r="T1866" s="12"/>
      <c r="U1866" s="121"/>
      <c r="V1866" s="12"/>
      <c r="W1866" s="12"/>
      <c r="X1866" s="12"/>
      <c r="Y1866" s="12"/>
      <c r="Z1866" s="12"/>
      <c r="AA1866" s="12"/>
      <c r="AB1866" s="12"/>
      <c r="AC1866" s="12"/>
      <c r="AD1866" s="12"/>
    </row>
    <row r="1867" spans="3:30" ht="18.75" hidden="1">
      <c r="C1867" s="12"/>
      <c r="D1867" s="13"/>
      <c r="F1867" s="12"/>
      <c r="G1867" s="13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1"/>
      <c r="T1867" s="12"/>
      <c r="U1867" s="121"/>
      <c r="V1867" s="12"/>
      <c r="W1867" s="12"/>
      <c r="X1867" s="12"/>
      <c r="Y1867" s="12"/>
      <c r="Z1867" s="12"/>
      <c r="AA1867" s="12"/>
      <c r="AB1867" s="12"/>
      <c r="AC1867" s="12"/>
      <c r="AD1867" s="12"/>
    </row>
    <row r="1868" spans="3:30" ht="18.75" hidden="1">
      <c r="C1868" s="12"/>
      <c r="D1868" s="13"/>
      <c r="F1868" s="12"/>
      <c r="G1868" s="13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1"/>
      <c r="T1868" s="12"/>
      <c r="U1868" s="121"/>
      <c r="V1868" s="12"/>
      <c r="W1868" s="12"/>
      <c r="X1868" s="12"/>
      <c r="Y1868" s="12"/>
      <c r="Z1868" s="12"/>
      <c r="AA1868" s="12"/>
      <c r="AB1868" s="12"/>
      <c r="AC1868" s="12"/>
      <c r="AD1868" s="12"/>
    </row>
    <row r="1869" spans="3:30" ht="18.75" hidden="1">
      <c r="C1869" s="12"/>
      <c r="D1869" s="13"/>
      <c r="F1869" s="12"/>
      <c r="G1869" s="13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1"/>
      <c r="T1869" s="12"/>
      <c r="U1869" s="121"/>
      <c r="V1869" s="12"/>
      <c r="W1869" s="12"/>
      <c r="X1869" s="12"/>
      <c r="Y1869" s="12"/>
      <c r="Z1869" s="12"/>
      <c r="AA1869" s="12"/>
      <c r="AB1869" s="12"/>
      <c r="AC1869" s="12"/>
      <c r="AD1869" s="12"/>
    </row>
    <row r="1870" spans="3:30" ht="18.75" hidden="1">
      <c r="C1870" s="12"/>
      <c r="D1870" s="13"/>
      <c r="F1870" s="12"/>
      <c r="G1870" s="13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1"/>
      <c r="T1870" s="12"/>
      <c r="U1870" s="121"/>
      <c r="V1870" s="12"/>
      <c r="W1870" s="12"/>
      <c r="X1870" s="12"/>
      <c r="Y1870" s="12"/>
      <c r="Z1870" s="12"/>
      <c r="AA1870" s="12"/>
      <c r="AB1870" s="12"/>
      <c r="AC1870" s="12"/>
      <c r="AD1870" s="12"/>
    </row>
    <row r="1871" spans="3:30" ht="18.75" hidden="1">
      <c r="C1871" s="12"/>
      <c r="D1871" s="13"/>
      <c r="F1871" s="12"/>
      <c r="G1871" s="13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1"/>
      <c r="T1871" s="12"/>
      <c r="U1871" s="121"/>
      <c r="V1871" s="12"/>
      <c r="W1871" s="12"/>
      <c r="X1871" s="12"/>
      <c r="Y1871" s="12"/>
      <c r="Z1871" s="12"/>
      <c r="AA1871" s="12"/>
      <c r="AB1871" s="12"/>
      <c r="AC1871" s="12"/>
      <c r="AD1871" s="12"/>
    </row>
    <row r="1872" spans="3:30" ht="18.75" hidden="1">
      <c r="C1872" s="12"/>
      <c r="D1872" s="13"/>
      <c r="F1872" s="12"/>
      <c r="G1872" s="13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1"/>
      <c r="T1872" s="12"/>
      <c r="U1872" s="121"/>
      <c r="V1872" s="12"/>
      <c r="W1872" s="12"/>
      <c r="X1872" s="12"/>
      <c r="Y1872" s="12"/>
      <c r="Z1872" s="12"/>
      <c r="AA1872" s="12"/>
      <c r="AB1872" s="12"/>
      <c r="AC1872" s="12"/>
      <c r="AD1872" s="12"/>
    </row>
    <row r="1873" spans="3:30" ht="18.75" hidden="1">
      <c r="C1873" s="12"/>
      <c r="D1873" s="13"/>
      <c r="F1873" s="12"/>
      <c r="G1873" s="13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1"/>
      <c r="T1873" s="12"/>
      <c r="U1873" s="121"/>
      <c r="V1873" s="12"/>
      <c r="W1873" s="12"/>
      <c r="X1873" s="12"/>
      <c r="Y1873" s="12"/>
      <c r="Z1873" s="12"/>
      <c r="AA1873" s="12"/>
      <c r="AB1873" s="12"/>
      <c r="AC1873" s="12"/>
      <c r="AD1873" s="12"/>
    </row>
    <row r="1874" spans="3:30" ht="18.75" hidden="1">
      <c r="C1874" s="12"/>
      <c r="D1874" s="13"/>
      <c r="F1874" s="12"/>
      <c r="G1874" s="13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1"/>
      <c r="T1874" s="12"/>
      <c r="U1874" s="121"/>
      <c r="V1874" s="12"/>
      <c r="W1874" s="12"/>
      <c r="X1874" s="12"/>
      <c r="Y1874" s="12"/>
      <c r="Z1874" s="12"/>
      <c r="AA1874" s="12"/>
      <c r="AB1874" s="12"/>
      <c r="AC1874" s="12"/>
      <c r="AD1874" s="12"/>
    </row>
    <row r="1875" spans="3:30" ht="18.75" hidden="1">
      <c r="C1875" s="12"/>
      <c r="D1875" s="13"/>
      <c r="F1875" s="12"/>
      <c r="G1875" s="13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1"/>
      <c r="T1875" s="12"/>
      <c r="U1875" s="121"/>
      <c r="V1875" s="12"/>
      <c r="W1875" s="12"/>
      <c r="X1875" s="12"/>
      <c r="Y1875" s="12"/>
      <c r="Z1875" s="12"/>
      <c r="AA1875" s="12"/>
      <c r="AB1875" s="12"/>
      <c r="AC1875" s="12"/>
      <c r="AD1875" s="12"/>
    </row>
    <row r="1876" spans="3:30" ht="18.75" hidden="1">
      <c r="C1876" s="12"/>
      <c r="D1876" s="13"/>
      <c r="F1876" s="12"/>
      <c r="G1876" s="13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1"/>
      <c r="T1876" s="12"/>
      <c r="U1876" s="121"/>
      <c r="V1876" s="12"/>
      <c r="W1876" s="12"/>
      <c r="X1876" s="12"/>
      <c r="Y1876" s="12"/>
      <c r="Z1876" s="12"/>
      <c r="AA1876" s="12"/>
      <c r="AB1876" s="12"/>
      <c r="AC1876" s="12"/>
      <c r="AD1876" s="12"/>
    </row>
    <row r="1877" spans="3:30" ht="18.75" hidden="1">
      <c r="C1877" s="12"/>
      <c r="D1877" s="13"/>
      <c r="F1877" s="12"/>
      <c r="G1877" s="13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1"/>
      <c r="T1877" s="12"/>
      <c r="U1877" s="121"/>
      <c r="V1877" s="12"/>
      <c r="W1877" s="12"/>
      <c r="X1877" s="12"/>
      <c r="Y1877" s="12"/>
      <c r="Z1877" s="12"/>
      <c r="AA1877" s="12"/>
      <c r="AB1877" s="12"/>
      <c r="AC1877" s="12"/>
      <c r="AD1877" s="12"/>
    </row>
    <row r="1878" spans="3:30" ht="18.75" hidden="1">
      <c r="C1878" s="12"/>
      <c r="D1878" s="13"/>
      <c r="F1878" s="12"/>
      <c r="G1878" s="13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1"/>
      <c r="T1878" s="12"/>
      <c r="U1878" s="121"/>
      <c r="V1878" s="12"/>
      <c r="W1878" s="12"/>
      <c r="X1878" s="12"/>
      <c r="Y1878" s="12"/>
      <c r="Z1878" s="12"/>
      <c r="AA1878" s="12"/>
      <c r="AB1878" s="12"/>
      <c r="AC1878" s="12"/>
      <c r="AD1878" s="12"/>
    </row>
    <row r="1879" spans="3:30" ht="18.75" hidden="1">
      <c r="C1879" s="12"/>
      <c r="D1879" s="13"/>
      <c r="F1879" s="12"/>
      <c r="G1879" s="13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1"/>
      <c r="T1879" s="12"/>
      <c r="U1879" s="121"/>
      <c r="V1879" s="12"/>
      <c r="W1879" s="12"/>
      <c r="X1879" s="12"/>
      <c r="Y1879" s="12"/>
      <c r="Z1879" s="12"/>
      <c r="AA1879" s="12"/>
      <c r="AB1879" s="12"/>
      <c r="AC1879" s="12"/>
      <c r="AD1879" s="12"/>
    </row>
    <row r="1880" spans="3:30" ht="18.75" hidden="1">
      <c r="C1880" s="12"/>
      <c r="D1880" s="13"/>
      <c r="F1880" s="12"/>
      <c r="G1880" s="13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1"/>
      <c r="T1880" s="12"/>
      <c r="U1880" s="121"/>
      <c r="V1880" s="12"/>
      <c r="W1880" s="12"/>
      <c r="X1880" s="12"/>
      <c r="Y1880" s="12"/>
      <c r="Z1880" s="12"/>
      <c r="AA1880" s="12"/>
      <c r="AB1880" s="12"/>
      <c r="AC1880" s="12"/>
      <c r="AD1880" s="12"/>
    </row>
    <row r="1881" spans="3:30" ht="18.75" hidden="1">
      <c r="C1881" s="12"/>
      <c r="D1881" s="13"/>
      <c r="F1881" s="12"/>
      <c r="G1881" s="13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1"/>
      <c r="T1881" s="12"/>
      <c r="U1881" s="121"/>
      <c r="V1881" s="12"/>
      <c r="W1881" s="12"/>
      <c r="X1881" s="12"/>
      <c r="Y1881" s="12"/>
      <c r="Z1881" s="12"/>
      <c r="AA1881" s="12"/>
      <c r="AB1881" s="12"/>
      <c r="AC1881" s="12"/>
      <c r="AD1881" s="12"/>
    </row>
    <row r="1882" spans="3:30" ht="18.75" hidden="1">
      <c r="C1882" s="12"/>
      <c r="D1882" s="13"/>
      <c r="F1882" s="12"/>
      <c r="G1882" s="13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1"/>
      <c r="T1882" s="12"/>
      <c r="U1882" s="121"/>
      <c r="V1882" s="12"/>
      <c r="W1882" s="12"/>
      <c r="X1882" s="12"/>
      <c r="Y1882" s="12"/>
      <c r="Z1882" s="12"/>
      <c r="AA1882" s="12"/>
      <c r="AB1882" s="12"/>
      <c r="AC1882" s="12"/>
      <c r="AD1882" s="12"/>
    </row>
    <row r="1883" spans="3:30" ht="18.75" hidden="1">
      <c r="C1883" s="12"/>
      <c r="D1883" s="13"/>
      <c r="F1883" s="12"/>
      <c r="G1883" s="13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1"/>
      <c r="T1883" s="12"/>
      <c r="U1883" s="121"/>
      <c r="V1883" s="12"/>
      <c r="W1883" s="12"/>
      <c r="X1883" s="12"/>
      <c r="Y1883" s="12"/>
      <c r="Z1883" s="12"/>
      <c r="AA1883" s="12"/>
      <c r="AB1883" s="12"/>
      <c r="AC1883" s="12"/>
      <c r="AD1883" s="12"/>
    </row>
    <row r="1884" spans="3:30" ht="18.75" hidden="1">
      <c r="C1884" s="12"/>
      <c r="D1884" s="13"/>
      <c r="F1884" s="12"/>
      <c r="G1884" s="13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1"/>
      <c r="T1884" s="12"/>
      <c r="U1884" s="121"/>
      <c r="V1884" s="12"/>
      <c r="W1884" s="12"/>
      <c r="X1884" s="12"/>
      <c r="Y1884" s="12"/>
      <c r="Z1884" s="12"/>
      <c r="AA1884" s="12"/>
      <c r="AB1884" s="12"/>
      <c r="AC1884" s="12"/>
      <c r="AD1884" s="12"/>
    </row>
    <row r="1885" spans="3:30" ht="18.75" hidden="1">
      <c r="C1885" s="12"/>
      <c r="D1885" s="13"/>
      <c r="F1885" s="12"/>
      <c r="G1885" s="13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1"/>
      <c r="T1885" s="12"/>
      <c r="U1885" s="121"/>
      <c r="V1885" s="12"/>
      <c r="W1885" s="12"/>
      <c r="X1885" s="12"/>
      <c r="Y1885" s="12"/>
      <c r="Z1885" s="12"/>
      <c r="AA1885" s="12"/>
      <c r="AB1885" s="12"/>
      <c r="AC1885" s="12"/>
      <c r="AD1885" s="12"/>
    </row>
    <row r="1886" spans="3:30" ht="18.75" hidden="1">
      <c r="C1886" s="12"/>
      <c r="D1886" s="13"/>
      <c r="F1886" s="12"/>
      <c r="G1886" s="13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1"/>
      <c r="T1886" s="12"/>
      <c r="U1886" s="121"/>
      <c r="V1886" s="12"/>
      <c r="W1886" s="12"/>
      <c r="X1886" s="12"/>
      <c r="Y1886" s="12"/>
      <c r="Z1886" s="12"/>
      <c r="AA1886" s="12"/>
      <c r="AB1886" s="12"/>
      <c r="AC1886" s="12"/>
      <c r="AD1886" s="12"/>
    </row>
    <row r="1887" spans="3:30" ht="18.75" hidden="1">
      <c r="C1887" s="12"/>
      <c r="D1887" s="13"/>
      <c r="F1887" s="12"/>
      <c r="G1887" s="13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1"/>
      <c r="T1887" s="12"/>
      <c r="U1887" s="121"/>
      <c r="V1887" s="12"/>
      <c r="W1887" s="12"/>
      <c r="X1887" s="12"/>
      <c r="Y1887" s="12"/>
      <c r="Z1887" s="12"/>
      <c r="AA1887" s="12"/>
      <c r="AB1887" s="12"/>
      <c r="AC1887" s="12"/>
      <c r="AD1887" s="12"/>
    </row>
    <row r="1888" spans="3:30" ht="18.75" hidden="1">
      <c r="C1888" s="12"/>
      <c r="D1888" s="13"/>
      <c r="F1888" s="12"/>
      <c r="G1888" s="13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1"/>
      <c r="T1888" s="12"/>
      <c r="U1888" s="121"/>
      <c r="V1888" s="12"/>
      <c r="W1888" s="12"/>
      <c r="X1888" s="12"/>
      <c r="Y1888" s="12"/>
      <c r="Z1888" s="12"/>
      <c r="AA1888" s="12"/>
      <c r="AB1888" s="12"/>
      <c r="AC1888" s="12"/>
      <c r="AD1888" s="12"/>
    </row>
    <row r="1889" spans="3:30" ht="18.75" hidden="1">
      <c r="C1889" s="12"/>
      <c r="D1889" s="13"/>
      <c r="F1889" s="12"/>
      <c r="G1889" s="13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1"/>
      <c r="T1889" s="12"/>
      <c r="U1889" s="121"/>
      <c r="V1889" s="12"/>
      <c r="W1889" s="12"/>
      <c r="X1889" s="12"/>
      <c r="Y1889" s="12"/>
      <c r="Z1889" s="12"/>
      <c r="AA1889" s="12"/>
      <c r="AB1889" s="12"/>
      <c r="AC1889" s="12"/>
      <c r="AD1889" s="12"/>
    </row>
    <row r="1890" spans="3:30" ht="18.75" hidden="1">
      <c r="C1890" s="12"/>
      <c r="D1890" s="13"/>
      <c r="F1890" s="12"/>
      <c r="G1890" s="13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1"/>
      <c r="T1890" s="12"/>
      <c r="U1890" s="121"/>
      <c r="V1890" s="12"/>
      <c r="W1890" s="12"/>
      <c r="X1890" s="12"/>
      <c r="Y1890" s="12"/>
      <c r="Z1890" s="12"/>
      <c r="AA1890" s="12"/>
      <c r="AB1890" s="12"/>
      <c r="AC1890" s="12"/>
      <c r="AD1890" s="12"/>
    </row>
    <row r="1891" spans="3:30" ht="18.75" hidden="1">
      <c r="C1891" s="12"/>
      <c r="D1891" s="13"/>
      <c r="F1891" s="12"/>
      <c r="G1891" s="13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1"/>
      <c r="T1891" s="12"/>
      <c r="U1891" s="121"/>
      <c r="V1891" s="12"/>
      <c r="W1891" s="12"/>
      <c r="X1891" s="12"/>
      <c r="Y1891" s="12"/>
      <c r="Z1891" s="12"/>
      <c r="AA1891" s="12"/>
      <c r="AB1891" s="12"/>
      <c r="AC1891" s="12"/>
      <c r="AD1891" s="12"/>
    </row>
    <row r="1892" spans="3:30" ht="18.75" hidden="1">
      <c r="C1892" s="12"/>
      <c r="D1892" s="13"/>
      <c r="F1892" s="12"/>
      <c r="G1892" s="13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1"/>
      <c r="T1892" s="12"/>
      <c r="U1892" s="121"/>
      <c r="V1892" s="12"/>
      <c r="W1892" s="12"/>
      <c r="X1892" s="12"/>
      <c r="Y1892" s="12"/>
      <c r="Z1892" s="12"/>
      <c r="AA1892" s="12"/>
      <c r="AB1892" s="12"/>
      <c r="AC1892" s="12"/>
      <c r="AD1892" s="12"/>
    </row>
    <row r="1893" spans="3:30" ht="18.75" hidden="1">
      <c r="C1893" s="12"/>
      <c r="D1893" s="13"/>
      <c r="F1893" s="12"/>
      <c r="G1893" s="13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1"/>
      <c r="T1893" s="12"/>
      <c r="U1893" s="121"/>
      <c r="V1893" s="12"/>
      <c r="W1893" s="12"/>
      <c r="X1893" s="12"/>
      <c r="Y1893" s="12"/>
      <c r="Z1893" s="12"/>
      <c r="AA1893" s="12"/>
      <c r="AB1893" s="12"/>
      <c r="AC1893" s="12"/>
      <c r="AD1893" s="12"/>
    </row>
    <row r="1894" spans="3:30" ht="18.75" hidden="1">
      <c r="C1894" s="12"/>
      <c r="D1894" s="13"/>
      <c r="F1894" s="12"/>
      <c r="G1894" s="13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1"/>
      <c r="T1894" s="12"/>
      <c r="U1894" s="121"/>
      <c r="V1894" s="12"/>
      <c r="W1894" s="12"/>
      <c r="X1894" s="12"/>
      <c r="Y1894" s="12"/>
      <c r="Z1894" s="12"/>
      <c r="AA1894" s="12"/>
      <c r="AB1894" s="12"/>
      <c r="AC1894" s="12"/>
      <c r="AD1894" s="12"/>
    </row>
    <row r="1895" spans="3:30" ht="18.75" hidden="1">
      <c r="C1895" s="12"/>
      <c r="D1895" s="13"/>
      <c r="F1895" s="12"/>
      <c r="G1895" s="13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1"/>
      <c r="T1895" s="12"/>
      <c r="U1895" s="121"/>
      <c r="V1895" s="12"/>
      <c r="W1895" s="12"/>
      <c r="X1895" s="12"/>
      <c r="Y1895" s="12"/>
      <c r="Z1895" s="12"/>
      <c r="AA1895" s="12"/>
      <c r="AB1895" s="12"/>
      <c r="AC1895" s="12"/>
      <c r="AD1895" s="12"/>
    </row>
    <row r="1896" spans="3:30" ht="18.75" hidden="1">
      <c r="C1896" s="12"/>
      <c r="D1896" s="13"/>
      <c r="F1896" s="12"/>
      <c r="G1896" s="13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1"/>
      <c r="T1896" s="12"/>
      <c r="U1896" s="121"/>
      <c r="V1896" s="12"/>
      <c r="W1896" s="12"/>
      <c r="X1896" s="12"/>
      <c r="Y1896" s="12"/>
      <c r="Z1896" s="12"/>
      <c r="AA1896" s="12"/>
      <c r="AB1896" s="12"/>
      <c r="AC1896" s="12"/>
      <c r="AD1896" s="12"/>
    </row>
    <row r="1897" spans="3:30" ht="18.75" hidden="1">
      <c r="C1897" s="12"/>
      <c r="D1897" s="13"/>
      <c r="F1897" s="12"/>
      <c r="G1897" s="13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1"/>
      <c r="T1897" s="12"/>
      <c r="U1897" s="121"/>
      <c r="V1897" s="12"/>
      <c r="W1897" s="12"/>
      <c r="X1897" s="12"/>
      <c r="Y1897" s="12"/>
      <c r="Z1897" s="12"/>
      <c r="AA1897" s="12"/>
      <c r="AB1897" s="12"/>
      <c r="AC1897" s="12"/>
      <c r="AD1897" s="12"/>
    </row>
    <row r="1898" spans="3:30" ht="18.75" hidden="1">
      <c r="C1898" s="12"/>
      <c r="D1898" s="13"/>
      <c r="F1898" s="12"/>
      <c r="G1898" s="13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1"/>
      <c r="T1898" s="12"/>
      <c r="U1898" s="121"/>
      <c r="V1898" s="12"/>
      <c r="W1898" s="12"/>
      <c r="X1898" s="12"/>
      <c r="Y1898" s="12"/>
      <c r="Z1898" s="12"/>
      <c r="AA1898" s="12"/>
      <c r="AB1898" s="12"/>
      <c r="AC1898" s="12"/>
      <c r="AD1898" s="12"/>
    </row>
    <row r="1899" spans="3:30" ht="18.75" hidden="1">
      <c r="C1899" s="12"/>
      <c r="D1899" s="13"/>
      <c r="F1899" s="12"/>
      <c r="G1899" s="13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1"/>
      <c r="T1899" s="12"/>
      <c r="U1899" s="121"/>
      <c r="V1899" s="12"/>
      <c r="W1899" s="12"/>
      <c r="X1899" s="12"/>
      <c r="Y1899" s="12"/>
      <c r="Z1899" s="12"/>
      <c r="AA1899" s="12"/>
      <c r="AB1899" s="12"/>
      <c r="AC1899" s="12"/>
      <c r="AD1899" s="12"/>
    </row>
    <row r="1900" spans="3:30" ht="18.75" hidden="1">
      <c r="C1900" s="12"/>
      <c r="D1900" s="13"/>
      <c r="F1900" s="12"/>
      <c r="G1900" s="13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1"/>
      <c r="T1900" s="12"/>
      <c r="U1900" s="121"/>
      <c r="V1900" s="12"/>
      <c r="W1900" s="12"/>
      <c r="X1900" s="12"/>
      <c r="Y1900" s="12"/>
      <c r="Z1900" s="12"/>
      <c r="AA1900" s="12"/>
      <c r="AB1900" s="12"/>
      <c r="AC1900" s="12"/>
      <c r="AD1900" s="12"/>
    </row>
    <row r="1901" spans="3:30" ht="18.75" hidden="1">
      <c r="C1901" s="12"/>
      <c r="D1901" s="13"/>
      <c r="F1901" s="12"/>
      <c r="G1901" s="13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1"/>
      <c r="T1901" s="12"/>
      <c r="U1901" s="121"/>
      <c r="V1901" s="12"/>
      <c r="W1901" s="12"/>
      <c r="X1901" s="12"/>
      <c r="Y1901" s="12"/>
      <c r="Z1901" s="12"/>
      <c r="AA1901" s="12"/>
      <c r="AB1901" s="12"/>
      <c r="AC1901" s="12"/>
      <c r="AD1901" s="12"/>
    </row>
    <row r="1902" spans="3:30" ht="18.75" hidden="1">
      <c r="C1902" s="12"/>
      <c r="D1902" s="13"/>
      <c r="F1902" s="12"/>
      <c r="G1902" s="13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1"/>
      <c r="T1902" s="12"/>
      <c r="U1902" s="121"/>
      <c r="V1902" s="12"/>
      <c r="W1902" s="12"/>
      <c r="X1902" s="12"/>
      <c r="Y1902" s="12"/>
      <c r="Z1902" s="12"/>
      <c r="AA1902" s="12"/>
      <c r="AB1902" s="12"/>
      <c r="AC1902" s="12"/>
      <c r="AD1902" s="12"/>
    </row>
    <row r="1903" spans="3:30" ht="18.75" hidden="1">
      <c r="C1903" s="12"/>
      <c r="D1903" s="13"/>
      <c r="F1903" s="12"/>
      <c r="G1903" s="13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1"/>
      <c r="T1903" s="12"/>
      <c r="U1903" s="121"/>
      <c r="V1903" s="12"/>
      <c r="W1903" s="12"/>
      <c r="X1903" s="12"/>
      <c r="Y1903" s="12"/>
      <c r="Z1903" s="12"/>
      <c r="AA1903" s="12"/>
      <c r="AB1903" s="12"/>
      <c r="AC1903" s="12"/>
      <c r="AD1903" s="12"/>
    </row>
    <row r="1904" spans="3:30" ht="18.75" hidden="1">
      <c r="C1904" s="12"/>
      <c r="D1904" s="13"/>
      <c r="F1904" s="12"/>
      <c r="G1904" s="13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1"/>
      <c r="T1904" s="12"/>
      <c r="U1904" s="121"/>
      <c r="V1904" s="12"/>
      <c r="W1904" s="12"/>
      <c r="X1904" s="12"/>
      <c r="Y1904" s="12"/>
      <c r="Z1904" s="12"/>
      <c r="AA1904" s="12"/>
      <c r="AB1904" s="12"/>
      <c r="AC1904" s="12"/>
      <c r="AD1904" s="12"/>
    </row>
    <row r="1905" spans="3:30" ht="18.75" hidden="1">
      <c r="C1905" s="12"/>
      <c r="D1905" s="13"/>
      <c r="F1905" s="12"/>
      <c r="G1905" s="13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1"/>
      <c r="T1905" s="12"/>
      <c r="U1905" s="121"/>
      <c r="V1905" s="12"/>
      <c r="W1905" s="12"/>
      <c r="X1905" s="12"/>
      <c r="Y1905" s="12"/>
      <c r="Z1905" s="12"/>
      <c r="AA1905" s="12"/>
      <c r="AB1905" s="12"/>
      <c r="AC1905" s="12"/>
      <c r="AD1905" s="12"/>
    </row>
    <row r="1906" spans="3:30" ht="18.75" hidden="1">
      <c r="C1906" s="12"/>
      <c r="D1906" s="13"/>
      <c r="F1906" s="12"/>
      <c r="G1906" s="13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1"/>
      <c r="T1906" s="12"/>
      <c r="U1906" s="121"/>
      <c r="V1906" s="12"/>
      <c r="W1906" s="12"/>
      <c r="X1906" s="12"/>
      <c r="Y1906" s="12"/>
      <c r="Z1906" s="12"/>
      <c r="AA1906" s="12"/>
      <c r="AB1906" s="12"/>
      <c r="AC1906" s="12"/>
      <c r="AD1906" s="12"/>
    </row>
    <row r="1907" spans="3:30" ht="18.75" hidden="1">
      <c r="C1907" s="12"/>
      <c r="D1907" s="13"/>
      <c r="F1907" s="12"/>
      <c r="G1907" s="13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1"/>
      <c r="T1907" s="12"/>
      <c r="U1907" s="121"/>
      <c r="V1907" s="12"/>
      <c r="W1907" s="12"/>
      <c r="X1907" s="12"/>
      <c r="Y1907" s="12"/>
      <c r="Z1907" s="12"/>
      <c r="AA1907" s="12"/>
      <c r="AB1907" s="12"/>
      <c r="AC1907" s="12"/>
      <c r="AD1907" s="12"/>
    </row>
    <row r="1908" spans="3:30" ht="18.75" hidden="1">
      <c r="C1908" s="12"/>
      <c r="D1908" s="13"/>
      <c r="F1908" s="12"/>
      <c r="G1908" s="13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1"/>
      <c r="T1908" s="12"/>
      <c r="U1908" s="121"/>
      <c r="V1908" s="12"/>
      <c r="W1908" s="12"/>
      <c r="X1908" s="12"/>
      <c r="Y1908" s="12"/>
      <c r="Z1908" s="12"/>
      <c r="AA1908" s="12"/>
      <c r="AB1908" s="12"/>
      <c r="AC1908" s="12"/>
      <c r="AD1908" s="12"/>
    </row>
    <row r="1909" spans="3:30" ht="18.75" hidden="1">
      <c r="C1909" s="12"/>
      <c r="D1909" s="13"/>
      <c r="F1909" s="12"/>
      <c r="G1909" s="13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1"/>
      <c r="T1909" s="12"/>
      <c r="U1909" s="121"/>
      <c r="V1909" s="12"/>
      <c r="W1909" s="12"/>
      <c r="X1909" s="12"/>
      <c r="Y1909" s="12"/>
      <c r="Z1909" s="12"/>
      <c r="AA1909" s="12"/>
      <c r="AB1909" s="12"/>
      <c r="AC1909" s="12"/>
      <c r="AD1909" s="12"/>
    </row>
    <row r="1910" spans="3:30" ht="18.75" hidden="1">
      <c r="C1910" s="12"/>
      <c r="D1910" s="13"/>
      <c r="F1910" s="12"/>
      <c r="G1910" s="13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1"/>
      <c r="T1910" s="12"/>
      <c r="U1910" s="121"/>
      <c r="V1910" s="12"/>
      <c r="W1910" s="12"/>
      <c r="X1910" s="12"/>
      <c r="Y1910" s="12"/>
      <c r="Z1910" s="12"/>
      <c r="AA1910" s="12"/>
      <c r="AB1910" s="12"/>
      <c r="AC1910" s="12"/>
      <c r="AD1910" s="12"/>
    </row>
    <row r="1911" spans="3:30" ht="18.75" hidden="1">
      <c r="C1911" s="12"/>
      <c r="D1911" s="13"/>
      <c r="F1911" s="12"/>
      <c r="G1911" s="13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1"/>
      <c r="T1911" s="12"/>
      <c r="U1911" s="121"/>
      <c r="V1911" s="12"/>
      <c r="W1911" s="12"/>
      <c r="X1911" s="12"/>
      <c r="Y1911" s="12"/>
      <c r="Z1911" s="12"/>
      <c r="AA1911" s="12"/>
      <c r="AB1911" s="12"/>
      <c r="AC1911" s="12"/>
      <c r="AD1911" s="12"/>
    </row>
    <row r="1912" spans="3:30" ht="18.75" hidden="1">
      <c r="C1912" s="12"/>
      <c r="D1912" s="13"/>
      <c r="F1912" s="12"/>
      <c r="G1912" s="13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1"/>
      <c r="T1912" s="12"/>
      <c r="U1912" s="121"/>
      <c r="V1912" s="12"/>
      <c r="W1912" s="12"/>
      <c r="X1912" s="12"/>
      <c r="Y1912" s="12"/>
      <c r="Z1912" s="12"/>
      <c r="AA1912" s="12"/>
      <c r="AB1912" s="12"/>
      <c r="AC1912" s="12"/>
      <c r="AD1912" s="12"/>
    </row>
    <row r="1913" spans="3:30" ht="18.75" hidden="1">
      <c r="C1913" s="12"/>
      <c r="D1913" s="13"/>
      <c r="F1913" s="12"/>
      <c r="G1913" s="13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1"/>
      <c r="T1913" s="12"/>
      <c r="U1913" s="121"/>
      <c r="V1913" s="12"/>
      <c r="W1913" s="12"/>
      <c r="X1913" s="12"/>
      <c r="Y1913" s="12"/>
      <c r="Z1913" s="12"/>
      <c r="AA1913" s="12"/>
      <c r="AB1913" s="12"/>
      <c r="AC1913" s="12"/>
      <c r="AD1913" s="12"/>
    </row>
    <row r="1914" spans="3:30" ht="18.75" hidden="1">
      <c r="C1914" s="12"/>
      <c r="D1914" s="13"/>
      <c r="F1914" s="12"/>
      <c r="G1914" s="13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1"/>
      <c r="T1914" s="12"/>
      <c r="U1914" s="121"/>
      <c r="V1914" s="12"/>
      <c r="W1914" s="12"/>
      <c r="X1914" s="12"/>
      <c r="Y1914" s="12"/>
      <c r="Z1914" s="12"/>
      <c r="AA1914" s="12"/>
      <c r="AB1914" s="12"/>
      <c r="AC1914" s="12"/>
      <c r="AD1914" s="12"/>
    </row>
    <row r="1915" spans="3:30" ht="18.75" hidden="1">
      <c r="C1915" s="12"/>
      <c r="D1915" s="13"/>
      <c r="F1915" s="12"/>
      <c r="G1915" s="13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1"/>
      <c r="T1915" s="12"/>
      <c r="U1915" s="121"/>
      <c r="V1915" s="12"/>
      <c r="W1915" s="12"/>
      <c r="X1915" s="12"/>
      <c r="Y1915" s="12"/>
      <c r="Z1915" s="12"/>
      <c r="AA1915" s="12"/>
      <c r="AB1915" s="12"/>
      <c r="AC1915" s="12"/>
      <c r="AD1915" s="12"/>
    </row>
    <row r="1916" spans="3:30" ht="18.75" hidden="1">
      <c r="C1916" s="12"/>
      <c r="D1916" s="13"/>
      <c r="F1916" s="12"/>
      <c r="G1916" s="13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1"/>
      <c r="T1916" s="12"/>
      <c r="U1916" s="121"/>
      <c r="V1916" s="12"/>
      <c r="W1916" s="12"/>
      <c r="X1916" s="12"/>
      <c r="Y1916" s="12"/>
      <c r="Z1916" s="12"/>
      <c r="AA1916" s="12"/>
      <c r="AB1916" s="12"/>
      <c r="AC1916" s="12"/>
      <c r="AD1916" s="12"/>
    </row>
    <row r="1917" spans="3:30" ht="18.75" hidden="1">
      <c r="C1917" s="12"/>
      <c r="D1917" s="13"/>
      <c r="F1917" s="12"/>
      <c r="G1917" s="13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1"/>
      <c r="T1917" s="12"/>
      <c r="U1917" s="121"/>
      <c r="V1917" s="12"/>
      <c r="W1917" s="12"/>
      <c r="X1917" s="12"/>
      <c r="Y1917" s="12"/>
      <c r="Z1917" s="12"/>
      <c r="AA1917" s="12"/>
      <c r="AB1917" s="12"/>
      <c r="AC1917" s="12"/>
      <c r="AD1917" s="12"/>
    </row>
    <row r="1918" spans="3:30" ht="18.75" hidden="1">
      <c r="C1918" s="12"/>
      <c r="D1918" s="13"/>
      <c r="F1918" s="12"/>
      <c r="G1918" s="13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1"/>
      <c r="T1918" s="12"/>
      <c r="U1918" s="121"/>
      <c r="V1918" s="12"/>
      <c r="W1918" s="12"/>
      <c r="X1918" s="12"/>
      <c r="Y1918" s="12"/>
      <c r="Z1918" s="12"/>
      <c r="AA1918" s="12"/>
      <c r="AB1918" s="12"/>
      <c r="AC1918" s="12"/>
      <c r="AD1918" s="12"/>
    </row>
    <row r="1919" spans="3:30" ht="18.75" hidden="1">
      <c r="C1919" s="12"/>
      <c r="D1919" s="13"/>
      <c r="F1919" s="12"/>
      <c r="G1919" s="13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1"/>
      <c r="T1919" s="12"/>
      <c r="U1919" s="121"/>
      <c r="V1919" s="12"/>
      <c r="W1919" s="12"/>
      <c r="X1919" s="12"/>
      <c r="Y1919" s="12"/>
      <c r="Z1919" s="12"/>
      <c r="AA1919" s="12"/>
      <c r="AB1919" s="12"/>
      <c r="AC1919" s="12"/>
      <c r="AD1919" s="12"/>
    </row>
    <row r="1920" spans="3:30" ht="18.75" hidden="1">
      <c r="C1920" s="12"/>
      <c r="D1920" s="13"/>
      <c r="F1920" s="12"/>
      <c r="G1920" s="13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1"/>
      <c r="T1920" s="12"/>
      <c r="U1920" s="121"/>
      <c r="V1920" s="12"/>
      <c r="W1920" s="12"/>
      <c r="X1920" s="12"/>
      <c r="Y1920" s="12"/>
      <c r="Z1920" s="12"/>
      <c r="AA1920" s="12"/>
      <c r="AB1920" s="12"/>
      <c r="AC1920" s="12"/>
      <c r="AD1920" s="12"/>
    </row>
    <row r="1921" spans="3:30" ht="18.75" hidden="1">
      <c r="C1921" s="12"/>
      <c r="D1921" s="13"/>
      <c r="F1921" s="12"/>
      <c r="G1921" s="13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1"/>
      <c r="T1921" s="12"/>
      <c r="U1921" s="121"/>
      <c r="V1921" s="12"/>
      <c r="W1921" s="12"/>
      <c r="X1921" s="12"/>
      <c r="Y1921" s="12"/>
      <c r="Z1921" s="12"/>
      <c r="AA1921" s="12"/>
      <c r="AB1921" s="12"/>
      <c r="AC1921" s="12"/>
      <c r="AD1921" s="12"/>
    </row>
    <row r="1922" spans="3:30" ht="18.75" hidden="1">
      <c r="C1922" s="12"/>
      <c r="D1922" s="13"/>
      <c r="F1922" s="12"/>
      <c r="G1922" s="13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1"/>
      <c r="T1922" s="12"/>
      <c r="U1922" s="121"/>
      <c r="V1922" s="12"/>
      <c r="W1922" s="12"/>
      <c r="X1922" s="12"/>
      <c r="Y1922" s="12"/>
      <c r="Z1922" s="12"/>
      <c r="AA1922" s="12"/>
      <c r="AB1922" s="12"/>
      <c r="AC1922" s="12"/>
      <c r="AD1922" s="12"/>
    </row>
    <row r="1923" spans="3:30" ht="18.75" hidden="1">
      <c r="C1923" s="12"/>
      <c r="D1923" s="13"/>
      <c r="F1923" s="12"/>
      <c r="G1923" s="13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1"/>
      <c r="T1923" s="12"/>
      <c r="U1923" s="121"/>
      <c r="V1923" s="12"/>
      <c r="W1923" s="12"/>
      <c r="X1923" s="12"/>
      <c r="Y1923" s="12"/>
      <c r="Z1923" s="12"/>
      <c r="AA1923" s="12"/>
      <c r="AB1923" s="12"/>
      <c r="AC1923" s="12"/>
      <c r="AD1923" s="12"/>
    </row>
    <row r="1924" spans="3:30" ht="18.75" hidden="1">
      <c r="C1924" s="12"/>
      <c r="D1924" s="13"/>
      <c r="F1924" s="12"/>
      <c r="G1924" s="13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1"/>
      <c r="T1924" s="12"/>
      <c r="U1924" s="121"/>
      <c r="V1924" s="12"/>
      <c r="W1924" s="12"/>
      <c r="X1924" s="12"/>
      <c r="Y1924" s="12"/>
      <c r="Z1924" s="12"/>
      <c r="AA1924" s="12"/>
      <c r="AB1924" s="12"/>
      <c r="AC1924" s="12"/>
      <c r="AD1924" s="12"/>
    </row>
    <row r="1925" spans="3:30" ht="18.75" hidden="1">
      <c r="C1925" s="12"/>
      <c r="D1925" s="13"/>
      <c r="F1925" s="12"/>
      <c r="G1925" s="13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1"/>
      <c r="T1925" s="12"/>
      <c r="U1925" s="121"/>
      <c r="V1925" s="12"/>
      <c r="W1925" s="12"/>
      <c r="X1925" s="12"/>
      <c r="Y1925" s="12"/>
      <c r="Z1925" s="12"/>
      <c r="AA1925" s="12"/>
      <c r="AB1925" s="12"/>
      <c r="AC1925" s="12"/>
      <c r="AD1925" s="12"/>
    </row>
    <row r="1926" spans="3:30" ht="18.75" hidden="1">
      <c r="C1926" s="12"/>
      <c r="D1926" s="13"/>
      <c r="F1926" s="12"/>
      <c r="G1926" s="13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1"/>
      <c r="T1926" s="12"/>
      <c r="U1926" s="121"/>
      <c r="V1926" s="12"/>
      <c r="W1926" s="12"/>
      <c r="X1926" s="12"/>
      <c r="Y1926" s="12"/>
      <c r="Z1926" s="12"/>
      <c r="AA1926" s="12"/>
      <c r="AB1926" s="12"/>
      <c r="AC1926" s="12"/>
      <c r="AD1926" s="12"/>
    </row>
    <row r="1927" spans="3:30" ht="18.75" hidden="1">
      <c r="C1927" s="12"/>
      <c r="D1927" s="13"/>
      <c r="F1927" s="12"/>
      <c r="G1927" s="13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1"/>
      <c r="T1927" s="12"/>
      <c r="U1927" s="121"/>
      <c r="V1927" s="12"/>
      <c r="W1927" s="12"/>
      <c r="X1927" s="12"/>
      <c r="Y1927" s="12"/>
      <c r="Z1927" s="12"/>
      <c r="AA1927" s="12"/>
      <c r="AB1927" s="12"/>
      <c r="AC1927" s="12"/>
      <c r="AD1927" s="12"/>
    </row>
    <row r="1928" spans="3:30" ht="18.75" hidden="1">
      <c r="C1928" s="12"/>
      <c r="D1928" s="13"/>
      <c r="F1928" s="12"/>
      <c r="G1928" s="13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1"/>
      <c r="T1928" s="12"/>
      <c r="U1928" s="121"/>
      <c r="V1928" s="12"/>
      <c r="W1928" s="12"/>
      <c r="X1928" s="12"/>
      <c r="Y1928" s="12"/>
      <c r="Z1928" s="12"/>
      <c r="AA1928" s="12"/>
      <c r="AB1928" s="12"/>
      <c r="AC1928" s="12"/>
      <c r="AD1928" s="12"/>
    </row>
    <row r="1929" spans="3:30" ht="18.75" hidden="1">
      <c r="C1929" s="12"/>
      <c r="D1929" s="13"/>
      <c r="F1929" s="12"/>
      <c r="G1929" s="13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1"/>
      <c r="T1929" s="12"/>
      <c r="U1929" s="121"/>
      <c r="V1929" s="12"/>
      <c r="W1929" s="12"/>
      <c r="X1929" s="12"/>
      <c r="Y1929" s="12"/>
      <c r="Z1929" s="12"/>
      <c r="AA1929" s="12"/>
      <c r="AB1929" s="12"/>
      <c r="AC1929" s="12"/>
      <c r="AD1929" s="12"/>
    </row>
    <row r="1930" spans="3:30" ht="18.75" hidden="1">
      <c r="C1930" s="12"/>
      <c r="D1930" s="13"/>
      <c r="F1930" s="12"/>
      <c r="G1930" s="13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1"/>
      <c r="T1930" s="12"/>
      <c r="U1930" s="121"/>
      <c r="V1930" s="12"/>
      <c r="W1930" s="12"/>
      <c r="X1930" s="12"/>
      <c r="Y1930" s="12"/>
      <c r="Z1930" s="12"/>
      <c r="AA1930" s="12"/>
      <c r="AB1930" s="12"/>
      <c r="AC1930" s="12"/>
      <c r="AD1930" s="12"/>
    </row>
    <row r="1931" spans="3:30" ht="18.75" hidden="1">
      <c r="C1931" s="12"/>
      <c r="D1931" s="13"/>
      <c r="F1931" s="12"/>
      <c r="G1931" s="13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1"/>
      <c r="T1931" s="12"/>
      <c r="U1931" s="121"/>
      <c r="V1931" s="12"/>
      <c r="W1931" s="12"/>
      <c r="X1931" s="12"/>
      <c r="Y1931" s="12"/>
      <c r="Z1931" s="12"/>
      <c r="AA1931" s="12"/>
      <c r="AB1931" s="12"/>
      <c r="AC1931" s="12"/>
      <c r="AD1931" s="12"/>
    </row>
    <row r="1932" spans="3:30" ht="18.75" hidden="1">
      <c r="C1932" s="12"/>
      <c r="D1932" s="13"/>
      <c r="F1932" s="12"/>
      <c r="G1932" s="13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1"/>
      <c r="T1932" s="12"/>
      <c r="U1932" s="121"/>
      <c r="V1932" s="12"/>
      <c r="W1932" s="12"/>
      <c r="X1932" s="12"/>
      <c r="Y1932" s="12"/>
      <c r="Z1932" s="12"/>
      <c r="AA1932" s="12"/>
      <c r="AB1932" s="12"/>
      <c r="AC1932" s="12"/>
      <c r="AD1932" s="12"/>
    </row>
    <row r="1933" spans="3:30" ht="18.75" hidden="1">
      <c r="C1933" s="12"/>
      <c r="D1933" s="13"/>
      <c r="F1933" s="12"/>
      <c r="G1933" s="13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1"/>
      <c r="T1933" s="12"/>
      <c r="U1933" s="121"/>
      <c r="V1933" s="12"/>
      <c r="W1933" s="12"/>
      <c r="X1933" s="12"/>
      <c r="Y1933" s="12"/>
      <c r="Z1933" s="12"/>
      <c r="AA1933" s="12"/>
      <c r="AB1933" s="12"/>
      <c r="AC1933" s="12"/>
      <c r="AD1933" s="12"/>
    </row>
    <row r="1934" spans="3:30" ht="18.75" hidden="1">
      <c r="C1934" s="12"/>
      <c r="D1934" s="13"/>
      <c r="F1934" s="12"/>
      <c r="G1934" s="13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1"/>
      <c r="T1934" s="12"/>
      <c r="U1934" s="121"/>
      <c r="V1934" s="12"/>
      <c r="W1934" s="12"/>
      <c r="X1934" s="12"/>
      <c r="Y1934" s="12"/>
      <c r="Z1934" s="12"/>
      <c r="AA1934" s="12"/>
      <c r="AB1934" s="12"/>
      <c r="AC1934" s="12"/>
      <c r="AD1934" s="12"/>
    </row>
    <row r="1935" spans="3:30" ht="18.75" hidden="1">
      <c r="C1935" s="12"/>
      <c r="D1935" s="13"/>
      <c r="F1935" s="12"/>
      <c r="G1935" s="13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1"/>
      <c r="T1935" s="12"/>
      <c r="U1935" s="121"/>
      <c r="V1935" s="12"/>
      <c r="W1935" s="12"/>
      <c r="X1935" s="12"/>
      <c r="Y1935" s="12"/>
      <c r="Z1935" s="12"/>
      <c r="AA1935" s="12"/>
      <c r="AB1935" s="12"/>
      <c r="AC1935" s="12"/>
      <c r="AD1935" s="12"/>
    </row>
    <row r="1936" spans="3:30" ht="18.75" hidden="1">
      <c r="C1936" s="12"/>
      <c r="D1936" s="13"/>
      <c r="F1936" s="12"/>
      <c r="G1936" s="13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1"/>
      <c r="T1936" s="12"/>
      <c r="U1936" s="121"/>
      <c r="V1936" s="12"/>
      <c r="W1936" s="12"/>
      <c r="X1936" s="12"/>
      <c r="Y1936" s="12"/>
      <c r="Z1936" s="12"/>
      <c r="AA1936" s="12"/>
      <c r="AB1936" s="12"/>
      <c r="AC1936" s="12"/>
      <c r="AD1936" s="12"/>
    </row>
    <row r="1937" spans="3:30" ht="18.75" hidden="1">
      <c r="C1937" s="12"/>
      <c r="D1937" s="13"/>
      <c r="F1937" s="12"/>
      <c r="G1937" s="13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1"/>
      <c r="T1937" s="12"/>
      <c r="U1937" s="121"/>
      <c r="V1937" s="12"/>
      <c r="W1937" s="12"/>
      <c r="X1937" s="12"/>
      <c r="Y1937" s="12"/>
      <c r="Z1937" s="12"/>
      <c r="AA1937" s="12"/>
      <c r="AB1937" s="12"/>
      <c r="AC1937" s="12"/>
      <c r="AD1937" s="12"/>
    </row>
    <row r="1938" spans="3:30" ht="18.75" hidden="1">
      <c r="C1938" s="12"/>
      <c r="D1938" s="13"/>
      <c r="F1938" s="12"/>
      <c r="G1938" s="13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1"/>
      <c r="T1938" s="12"/>
      <c r="U1938" s="121"/>
      <c r="V1938" s="12"/>
      <c r="W1938" s="12"/>
      <c r="X1938" s="12"/>
      <c r="Y1938" s="12"/>
      <c r="Z1938" s="12"/>
      <c r="AA1938" s="12"/>
      <c r="AB1938" s="12"/>
      <c r="AC1938" s="12"/>
      <c r="AD1938" s="12"/>
    </row>
    <row r="1939" spans="3:30" ht="18.75" hidden="1">
      <c r="C1939" s="12"/>
      <c r="D1939" s="13"/>
      <c r="F1939" s="12"/>
      <c r="G1939" s="13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1"/>
      <c r="T1939" s="12"/>
      <c r="U1939" s="121"/>
      <c r="V1939" s="12"/>
      <c r="W1939" s="12"/>
      <c r="X1939" s="12"/>
      <c r="Y1939" s="12"/>
      <c r="Z1939" s="12"/>
      <c r="AA1939" s="12"/>
      <c r="AB1939" s="12"/>
      <c r="AC1939" s="12"/>
      <c r="AD1939" s="12"/>
    </row>
    <row r="1940" spans="3:30" ht="18.75" hidden="1">
      <c r="C1940" s="12"/>
      <c r="D1940" s="13"/>
      <c r="F1940" s="12"/>
      <c r="G1940" s="13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1"/>
      <c r="T1940" s="12"/>
      <c r="U1940" s="121"/>
      <c r="V1940" s="12"/>
      <c r="W1940" s="12"/>
      <c r="X1940" s="12"/>
      <c r="Y1940" s="12"/>
      <c r="Z1940" s="12"/>
      <c r="AA1940" s="12"/>
      <c r="AB1940" s="12"/>
      <c r="AC1940" s="12"/>
      <c r="AD1940" s="12"/>
    </row>
    <row r="1941" spans="3:30" ht="18.75" hidden="1">
      <c r="C1941" s="12"/>
      <c r="D1941" s="13"/>
      <c r="F1941" s="12"/>
      <c r="G1941" s="13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1"/>
      <c r="T1941" s="12"/>
      <c r="U1941" s="121"/>
      <c r="V1941" s="12"/>
      <c r="W1941" s="12"/>
      <c r="X1941" s="12"/>
      <c r="Y1941" s="12"/>
      <c r="Z1941" s="12"/>
      <c r="AA1941" s="12"/>
      <c r="AB1941" s="12"/>
      <c r="AC1941" s="12"/>
      <c r="AD1941" s="12"/>
    </row>
    <row r="1942" spans="3:30" ht="18.75" hidden="1">
      <c r="C1942" s="12"/>
      <c r="D1942" s="13"/>
      <c r="F1942" s="12"/>
      <c r="G1942" s="13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1"/>
      <c r="T1942" s="12"/>
      <c r="U1942" s="121"/>
      <c r="V1942" s="12"/>
      <c r="W1942" s="12"/>
      <c r="X1942" s="12"/>
      <c r="Y1942" s="12"/>
      <c r="Z1942" s="12"/>
      <c r="AA1942" s="12"/>
      <c r="AB1942" s="12"/>
      <c r="AC1942" s="12"/>
      <c r="AD1942" s="12"/>
    </row>
    <row r="1943" spans="3:30" ht="18.75" hidden="1">
      <c r="C1943" s="12"/>
      <c r="D1943" s="13"/>
      <c r="F1943" s="12"/>
      <c r="G1943" s="13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1"/>
      <c r="T1943" s="12"/>
      <c r="U1943" s="121"/>
      <c r="V1943" s="12"/>
      <c r="W1943" s="12"/>
      <c r="X1943" s="12"/>
      <c r="Y1943" s="12"/>
      <c r="Z1943" s="12"/>
      <c r="AA1943" s="12"/>
      <c r="AB1943" s="12"/>
      <c r="AC1943" s="12"/>
      <c r="AD1943" s="12"/>
    </row>
    <row r="1944" spans="3:30" ht="18.75" hidden="1">
      <c r="C1944" s="12"/>
      <c r="D1944" s="13"/>
      <c r="F1944" s="12"/>
      <c r="G1944" s="13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1"/>
      <c r="T1944" s="12"/>
      <c r="U1944" s="121"/>
      <c r="V1944" s="12"/>
      <c r="W1944" s="12"/>
      <c r="X1944" s="12"/>
      <c r="Y1944" s="12"/>
      <c r="Z1944" s="12"/>
      <c r="AA1944" s="12"/>
      <c r="AB1944" s="12"/>
      <c r="AC1944" s="12"/>
      <c r="AD1944" s="12"/>
    </row>
    <row r="1945" spans="3:30" ht="18.75" hidden="1">
      <c r="C1945" s="12"/>
      <c r="D1945" s="13"/>
      <c r="F1945" s="12"/>
      <c r="G1945" s="13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1"/>
      <c r="T1945" s="12"/>
      <c r="U1945" s="121"/>
      <c r="V1945" s="12"/>
      <c r="W1945" s="12"/>
      <c r="X1945" s="12"/>
      <c r="Y1945" s="12"/>
      <c r="Z1945" s="12"/>
      <c r="AA1945" s="12"/>
      <c r="AB1945" s="12"/>
      <c r="AC1945" s="12"/>
      <c r="AD1945" s="12"/>
    </row>
    <row r="1946" spans="3:30" ht="18.75" hidden="1">
      <c r="C1946" s="12"/>
      <c r="D1946" s="13"/>
      <c r="F1946" s="12"/>
      <c r="G1946" s="13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1"/>
      <c r="T1946" s="12"/>
      <c r="U1946" s="121"/>
      <c r="V1946" s="12"/>
      <c r="W1946" s="12"/>
      <c r="X1946" s="12"/>
      <c r="Y1946" s="12"/>
      <c r="Z1946" s="12"/>
      <c r="AA1946" s="12"/>
      <c r="AB1946" s="12"/>
      <c r="AC1946" s="12"/>
      <c r="AD1946" s="12"/>
    </row>
    <row r="1947" spans="3:30" ht="18.75" hidden="1">
      <c r="C1947" s="12"/>
      <c r="D1947" s="13"/>
      <c r="F1947" s="12"/>
      <c r="G1947" s="13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1"/>
      <c r="T1947" s="12"/>
      <c r="U1947" s="121"/>
      <c r="V1947" s="12"/>
      <c r="W1947" s="12"/>
      <c r="X1947" s="12"/>
      <c r="Y1947" s="12"/>
      <c r="Z1947" s="12"/>
      <c r="AA1947" s="12"/>
      <c r="AB1947" s="12"/>
      <c r="AC1947" s="12"/>
      <c r="AD1947" s="12"/>
    </row>
    <row r="1948" spans="3:30" ht="18.75" hidden="1">
      <c r="C1948" s="12"/>
      <c r="D1948" s="13"/>
      <c r="F1948" s="12"/>
      <c r="G1948" s="13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1"/>
      <c r="T1948" s="12"/>
      <c r="U1948" s="121"/>
      <c r="V1948" s="12"/>
      <c r="W1948" s="12"/>
      <c r="X1948" s="12"/>
      <c r="Y1948" s="12"/>
      <c r="Z1948" s="12"/>
      <c r="AA1948" s="12"/>
      <c r="AB1948" s="12"/>
      <c r="AC1948" s="12"/>
      <c r="AD1948" s="12"/>
    </row>
    <row r="1949" spans="3:30" ht="18.75" hidden="1">
      <c r="C1949" s="12"/>
      <c r="D1949" s="13"/>
      <c r="F1949" s="12"/>
      <c r="G1949" s="13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1"/>
      <c r="T1949" s="12"/>
      <c r="U1949" s="121"/>
      <c r="V1949" s="12"/>
      <c r="W1949" s="12"/>
      <c r="X1949" s="12"/>
      <c r="Y1949" s="12"/>
      <c r="Z1949" s="12"/>
      <c r="AA1949" s="12"/>
      <c r="AB1949" s="12"/>
      <c r="AC1949" s="12"/>
      <c r="AD1949" s="12"/>
    </row>
    <row r="1950" spans="3:30" ht="18.75" hidden="1">
      <c r="C1950" s="12"/>
      <c r="D1950" s="13"/>
      <c r="F1950" s="12"/>
      <c r="G1950" s="13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1"/>
      <c r="T1950" s="12"/>
      <c r="U1950" s="121"/>
      <c r="V1950" s="12"/>
      <c r="W1950" s="12"/>
      <c r="X1950" s="12"/>
      <c r="Y1950" s="12"/>
      <c r="Z1950" s="12"/>
      <c r="AA1950" s="12"/>
      <c r="AB1950" s="12"/>
      <c r="AC1950" s="12"/>
      <c r="AD1950" s="12"/>
    </row>
    <row r="1951" spans="3:30" ht="18.75" hidden="1">
      <c r="C1951" s="12"/>
      <c r="D1951" s="13"/>
      <c r="F1951" s="12"/>
      <c r="G1951" s="13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1"/>
      <c r="T1951" s="12"/>
      <c r="U1951" s="121"/>
      <c r="V1951" s="12"/>
      <c r="W1951" s="12"/>
      <c r="X1951" s="12"/>
      <c r="Y1951" s="12"/>
      <c r="Z1951" s="12"/>
      <c r="AA1951" s="12"/>
      <c r="AB1951" s="12"/>
      <c r="AC1951" s="12"/>
      <c r="AD1951" s="12"/>
    </row>
    <row r="1952" spans="3:30" ht="18.75" hidden="1">
      <c r="C1952" s="12"/>
      <c r="D1952" s="13"/>
      <c r="F1952" s="12"/>
      <c r="G1952" s="13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1"/>
      <c r="T1952" s="12"/>
      <c r="U1952" s="121"/>
      <c r="V1952" s="12"/>
      <c r="W1952" s="12"/>
      <c r="X1952" s="12"/>
      <c r="Y1952" s="12"/>
      <c r="Z1952" s="12"/>
      <c r="AA1952" s="12"/>
      <c r="AB1952" s="12"/>
      <c r="AC1952" s="12"/>
      <c r="AD1952" s="12"/>
    </row>
    <row r="1953" spans="3:30" ht="18.75" hidden="1">
      <c r="C1953" s="12"/>
      <c r="D1953" s="13"/>
      <c r="F1953" s="12"/>
      <c r="G1953" s="13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1"/>
      <c r="T1953" s="12"/>
      <c r="U1953" s="121"/>
      <c r="V1953" s="12"/>
      <c r="W1953" s="12"/>
      <c r="X1953" s="12"/>
      <c r="Y1953" s="12"/>
      <c r="Z1953" s="12"/>
      <c r="AA1953" s="12"/>
      <c r="AB1953" s="12"/>
      <c r="AC1953" s="12"/>
      <c r="AD1953" s="12"/>
    </row>
    <row r="1954" spans="3:30" ht="18.75" hidden="1">
      <c r="C1954" s="12"/>
      <c r="D1954" s="13"/>
      <c r="F1954" s="12"/>
      <c r="G1954" s="13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1"/>
      <c r="T1954" s="12"/>
      <c r="U1954" s="121"/>
      <c r="V1954" s="12"/>
      <c r="W1954" s="12"/>
      <c r="X1954" s="12"/>
      <c r="Y1954" s="12"/>
      <c r="Z1954" s="12"/>
      <c r="AA1954" s="12"/>
      <c r="AB1954" s="12"/>
      <c r="AC1954" s="12"/>
      <c r="AD1954" s="12"/>
    </row>
    <row r="1955" spans="3:30" ht="18.75" hidden="1">
      <c r="C1955" s="12"/>
      <c r="D1955" s="13"/>
      <c r="F1955" s="12"/>
      <c r="G1955" s="13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1"/>
      <c r="T1955" s="12"/>
      <c r="U1955" s="121"/>
      <c r="V1955" s="12"/>
      <c r="W1955" s="12"/>
      <c r="X1955" s="12"/>
      <c r="Y1955" s="12"/>
      <c r="Z1955" s="12"/>
      <c r="AA1955" s="12"/>
      <c r="AB1955" s="12"/>
      <c r="AC1955" s="12"/>
      <c r="AD1955" s="12"/>
    </row>
    <row r="1956" spans="3:30" ht="18.75" hidden="1">
      <c r="C1956" s="12"/>
      <c r="D1956" s="13"/>
      <c r="F1956" s="12"/>
      <c r="G1956" s="13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1"/>
      <c r="T1956" s="12"/>
      <c r="U1956" s="121"/>
      <c r="V1956" s="12"/>
      <c r="W1956" s="12"/>
      <c r="X1956" s="12"/>
      <c r="Y1956" s="12"/>
      <c r="Z1956" s="12"/>
      <c r="AA1956" s="12"/>
      <c r="AB1956" s="12"/>
      <c r="AC1956" s="12"/>
      <c r="AD1956" s="12"/>
    </row>
    <row r="1957" spans="3:30" ht="18.75" hidden="1">
      <c r="C1957" s="12"/>
      <c r="D1957" s="13"/>
      <c r="F1957" s="12"/>
      <c r="G1957" s="13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1"/>
      <c r="T1957" s="12"/>
      <c r="U1957" s="121"/>
      <c r="V1957" s="12"/>
      <c r="W1957" s="12"/>
      <c r="X1957" s="12"/>
      <c r="Y1957" s="12"/>
      <c r="Z1957" s="12"/>
      <c r="AA1957" s="12"/>
      <c r="AB1957" s="12"/>
      <c r="AC1957" s="12"/>
      <c r="AD1957" s="12"/>
    </row>
    <row r="1958" spans="3:30" ht="18.75" hidden="1">
      <c r="C1958" s="12"/>
      <c r="D1958" s="13"/>
      <c r="F1958" s="12"/>
      <c r="G1958" s="13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1"/>
      <c r="T1958" s="12"/>
      <c r="U1958" s="121"/>
      <c r="V1958" s="12"/>
      <c r="W1958" s="12"/>
      <c r="X1958" s="12"/>
      <c r="Y1958" s="12"/>
      <c r="Z1958" s="12"/>
      <c r="AA1958" s="12"/>
      <c r="AB1958" s="12"/>
      <c r="AC1958" s="12"/>
      <c r="AD1958" s="12"/>
    </row>
    <row r="1959" spans="3:30" ht="18.75" hidden="1">
      <c r="C1959" s="12"/>
      <c r="D1959" s="13"/>
      <c r="F1959" s="12"/>
      <c r="G1959" s="13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1"/>
      <c r="T1959" s="12"/>
      <c r="U1959" s="121"/>
      <c r="V1959" s="12"/>
      <c r="W1959" s="12"/>
      <c r="X1959" s="12"/>
      <c r="Y1959" s="12"/>
      <c r="Z1959" s="12"/>
      <c r="AA1959" s="12"/>
      <c r="AB1959" s="12"/>
      <c r="AC1959" s="12"/>
      <c r="AD1959" s="12"/>
    </row>
    <row r="1960" spans="3:30" ht="18.75" hidden="1">
      <c r="C1960" s="12"/>
      <c r="D1960" s="13"/>
      <c r="F1960" s="12"/>
      <c r="G1960" s="13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1"/>
      <c r="T1960" s="12"/>
      <c r="U1960" s="121"/>
      <c r="V1960" s="12"/>
      <c r="W1960" s="12"/>
      <c r="X1960" s="12"/>
      <c r="Y1960" s="12"/>
      <c r="Z1960" s="12"/>
      <c r="AA1960" s="12"/>
      <c r="AB1960" s="12"/>
      <c r="AC1960" s="12"/>
      <c r="AD1960" s="12"/>
    </row>
    <row r="1961" spans="3:30" ht="18.75" hidden="1">
      <c r="C1961" s="12"/>
      <c r="D1961" s="13"/>
      <c r="F1961" s="12"/>
      <c r="G1961" s="13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1"/>
      <c r="T1961" s="12"/>
      <c r="U1961" s="121"/>
      <c r="V1961" s="12"/>
      <c r="W1961" s="12"/>
      <c r="X1961" s="12"/>
      <c r="Y1961" s="12"/>
      <c r="Z1961" s="12"/>
      <c r="AA1961" s="12"/>
      <c r="AB1961" s="12"/>
      <c r="AC1961" s="12"/>
      <c r="AD1961" s="12"/>
    </row>
    <row r="1962" spans="3:30" ht="18.75" hidden="1">
      <c r="C1962" s="12"/>
      <c r="D1962" s="13"/>
      <c r="F1962" s="12"/>
      <c r="G1962" s="13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1"/>
      <c r="T1962" s="12"/>
      <c r="U1962" s="121"/>
      <c r="V1962" s="12"/>
      <c r="W1962" s="12"/>
      <c r="X1962" s="12"/>
      <c r="Y1962" s="12"/>
      <c r="Z1962" s="12"/>
      <c r="AA1962" s="12"/>
      <c r="AB1962" s="12"/>
      <c r="AC1962" s="12"/>
      <c r="AD1962" s="12"/>
    </row>
    <row r="1963" spans="3:30" ht="18.75" hidden="1">
      <c r="C1963" s="12"/>
      <c r="D1963" s="13"/>
      <c r="F1963" s="12"/>
      <c r="G1963" s="13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1"/>
      <c r="T1963" s="12"/>
      <c r="U1963" s="121"/>
      <c r="V1963" s="12"/>
      <c r="W1963" s="12"/>
      <c r="X1963" s="12"/>
      <c r="Y1963" s="12"/>
      <c r="Z1963" s="12"/>
      <c r="AA1963" s="12"/>
      <c r="AB1963" s="12"/>
      <c r="AC1963" s="12"/>
      <c r="AD1963" s="12"/>
    </row>
    <row r="1964" spans="3:30" ht="18.75" hidden="1">
      <c r="C1964" s="12"/>
      <c r="D1964" s="13"/>
      <c r="F1964" s="12"/>
      <c r="G1964" s="13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1"/>
      <c r="T1964" s="12"/>
      <c r="U1964" s="121"/>
      <c r="V1964" s="12"/>
      <c r="W1964" s="12"/>
      <c r="X1964" s="12"/>
      <c r="Y1964" s="12"/>
      <c r="Z1964" s="12"/>
      <c r="AA1964" s="12"/>
      <c r="AB1964" s="12"/>
      <c r="AC1964" s="12"/>
      <c r="AD1964" s="12"/>
    </row>
    <row r="1965" spans="3:30" ht="18.75" hidden="1">
      <c r="C1965" s="12"/>
      <c r="D1965" s="13"/>
      <c r="F1965" s="12"/>
      <c r="G1965" s="13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1"/>
      <c r="T1965" s="12"/>
      <c r="U1965" s="121"/>
      <c r="V1965" s="12"/>
      <c r="W1965" s="12"/>
      <c r="X1965" s="12"/>
      <c r="Y1965" s="12"/>
      <c r="Z1965" s="12"/>
      <c r="AA1965" s="12"/>
      <c r="AB1965" s="12"/>
      <c r="AC1965" s="12"/>
      <c r="AD1965" s="12"/>
    </row>
    <row r="1966" spans="3:30" ht="18.75" hidden="1">
      <c r="C1966" s="12"/>
      <c r="D1966" s="13"/>
      <c r="F1966" s="12"/>
      <c r="G1966" s="13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1"/>
      <c r="T1966" s="12"/>
      <c r="U1966" s="121"/>
      <c r="V1966" s="12"/>
      <c r="W1966" s="12"/>
      <c r="X1966" s="12"/>
      <c r="Y1966" s="12"/>
      <c r="Z1966" s="12"/>
      <c r="AA1966" s="12"/>
      <c r="AB1966" s="12"/>
      <c r="AC1966" s="12"/>
      <c r="AD1966" s="12"/>
    </row>
    <row r="1967" spans="3:30" ht="18.75" hidden="1">
      <c r="C1967" s="12"/>
      <c r="D1967" s="13"/>
      <c r="F1967" s="12"/>
      <c r="G1967" s="13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1"/>
      <c r="T1967" s="12"/>
      <c r="U1967" s="121"/>
      <c r="V1967" s="12"/>
      <c r="W1967" s="12"/>
      <c r="X1967" s="12"/>
      <c r="Y1967" s="12"/>
      <c r="Z1967" s="12"/>
      <c r="AA1967" s="12"/>
      <c r="AB1967" s="12"/>
      <c r="AC1967" s="12"/>
      <c r="AD1967" s="12"/>
    </row>
    <row r="1968" spans="3:30" ht="18.75" hidden="1">
      <c r="C1968" s="12"/>
      <c r="D1968" s="13"/>
      <c r="F1968" s="12"/>
      <c r="G1968" s="13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1"/>
      <c r="T1968" s="12"/>
      <c r="U1968" s="121"/>
      <c r="V1968" s="12"/>
      <c r="W1968" s="12"/>
      <c r="X1968" s="12"/>
      <c r="Y1968" s="12"/>
      <c r="Z1968" s="12"/>
      <c r="AA1968" s="12"/>
      <c r="AB1968" s="12"/>
      <c r="AC1968" s="12"/>
      <c r="AD1968" s="12"/>
    </row>
    <row r="1969" spans="3:30" ht="18.75" hidden="1">
      <c r="C1969" s="12"/>
      <c r="D1969" s="13"/>
      <c r="F1969" s="12"/>
      <c r="G1969" s="13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1"/>
      <c r="T1969" s="12"/>
      <c r="U1969" s="121"/>
      <c r="V1969" s="12"/>
      <c r="W1969" s="12"/>
      <c r="X1969" s="12"/>
      <c r="Y1969" s="12"/>
      <c r="Z1969" s="12"/>
      <c r="AA1969" s="12"/>
      <c r="AB1969" s="12"/>
      <c r="AC1969" s="12"/>
      <c r="AD1969" s="12"/>
    </row>
    <row r="1970" spans="3:30" ht="18.75" hidden="1">
      <c r="C1970" s="12"/>
      <c r="D1970" s="13"/>
      <c r="F1970" s="12"/>
      <c r="G1970" s="13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1"/>
      <c r="T1970" s="12"/>
      <c r="U1970" s="121"/>
      <c r="V1970" s="12"/>
      <c r="W1970" s="12"/>
      <c r="X1970" s="12"/>
      <c r="Y1970" s="12"/>
      <c r="Z1970" s="12"/>
      <c r="AA1970" s="12"/>
      <c r="AB1970" s="12"/>
      <c r="AC1970" s="12"/>
      <c r="AD1970" s="12"/>
    </row>
    <row r="1971" spans="3:30" ht="18.75" hidden="1">
      <c r="C1971" s="12"/>
      <c r="D1971" s="13"/>
      <c r="F1971" s="12"/>
      <c r="G1971" s="13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1"/>
      <c r="T1971" s="12"/>
      <c r="U1971" s="121"/>
      <c r="V1971" s="12"/>
      <c r="W1971" s="12"/>
      <c r="X1971" s="12"/>
      <c r="Y1971" s="12"/>
      <c r="Z1971" s="12"/>
      <c r="AA1971" s="12"/>
      <c r="AB1971" s="12"/>
      <c r="AC1971" s="12"/>
      <c r="AD1971" s="12"/>
    </row>
    <row r="1972" spans="3:30" ht="18.75" hidden="1">
      <c r="C1972" s="12"/>
      <c r="D1972" s="13"/>
      <c r="F1972" s="12"/>
      <c r="G1972" s="13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1"/>
      <c r="T1972" s="12"/>
      <c r="U1972" s="121"/>
      <c r="V1972" s="12"/>
      <c r="W1972" s="12"/>
      <c r="X1972" s="12"/>
      <c r="Y1972" s="12"/>
      <c r="Z1972" s="12"/>
      <c r="AA1972" s="12"/>
      <c r="AB1972" s="12"/>
      <c r="AC1972" s="12"/>
      <c r="AD1972" s="12"/>
    </row>
    <row r="1973" spans="3:30" ht="18.75" hidden="1">
      <c r="C1973" s="12"/>
      <c r="D1973" s="13"/>
      <c r="F1973" s="12"/>
      <c r="G1973" s="13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1"/>
      <c r="T1973" s="12"/>
      <c r="U1973" s="121"/>
      <c r="V1973" s="12"/>
      <c r="W1973" s="12"/>
      <c r="X1973" s="12"/>
      <c r="Y1973" s="12"/>
      <c r="Z1973" s="12"/>
      <c r="AA1973" s="12"/>
      <c r="AB1973" s="12"/>
      <c r="AC1973" s="12"/>
      <c r="AD1973" s="12"/>
    </row>
    <row r="1974" spans="3:30" ht="18.75" hidden="1">
      <c r="C1974" s="12"/>
      <c r="D1974" s="13"/>
      <c r="F1974" s="12"/>
      <c r="G1974" s="13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1"/>
      <c r="T1974" s="12"/>
      <c r="U1974" s="121"/>
      <c r="V1974" s="12"/>
      <c r="W1974" s="12"/>
      <c r="X1974" s="12"/>
      <c r="Y1974" s="12"/>
      <c r="Z1974" s="12"/>
      <c r="AA1974" s="12"/>
      <c r="AB1974" s="12"/>
      <c r="AC1974" s="12"/>
      <c r="AD1974" s="12"/>
    </row>
    <row r="1975" spans="3:30" ht="18.75" hidden="1">
      <c r="C1975" s="12"/>
      <c r="D1975" s="13"/>
      <c r="F1975" s="12"/>
      <c r="G1975" s="13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1"/>
      <c r="T1975" s="12"/>
      <c r="U1975" s="121"/>
      <c r="V1975" s="12"/>
      <c r="W1975" s="12"/>
      <c r="X1975" s="12"/>
      <c r="Y1975" s="12"/>
      <c r="Z1975" s="12"/>
      <c r="AA1975" s="12"/>
      <c r="AB1975" s="12"/>
      <c r="AC1975" s="12"/>
      <c r="AD1975" s="12"/>
    </row>
    <row r="1976" spans="3:30" ht="18.75" hidden="1">
      <c r="C1976" s="12"/>
      <c r="D1976" s="13"/>
      <c r="F1976" s="12"/>
      <c r="G1976" s="13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1"/>
      <c r="T1976" s="12"/>
      <c r="U1976" s="121"/>
      <c r="V1976" s="12"/>
      <c r="W1976" s="12"/>
      <c r="X1976" s="12"/>
      <c r="Y1976" s="12"/>
      <c r="Z1976" s="12"/>
      <c r="AA1976" s="12"/>
      <c r="AB1976" s="12"/>
      <c r="AC1976" s="12"/>
      <c r="AD1976" s="12"/>
    </row>
    <row r="1977" spans="3:30" ht="18.75" hidden="1">
      <c r="C1977" s="12"/>
      <c r="D1977" s="13"/>
      <c r="F1977" s="12"/>
      <c r="G1977" s="13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1"/>
      <c r="T1977" s="12"/>
      <c r="U1977" s="121"/>
      <c r="V1977" s="12"/>
      <c r="W1977" s="12"/>
      <c r="X1977" s="12"/>
      <c r="Y1977" s="12"/>
      <c r="Z1977" s="12"/>
      <c r="AA1977" s="12"/>
      <c r="AB1977" s="12"/>
      <c r="AC1977" s="12"/>
      <c r="AD1977" s="12"/>
    </row>
    <row r="1978" spans="3:30" ht="18.75" hidden="1">
      <c r="C1978" s="12"/>
      <c r="D1978" s="13"/>
      <c r="F1978" s="12"/>
      <c r="G1978" s="13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1"/>
      <c r="T1978" s="12"/>
      <c r="U1978" s="121"/>
      <c r="V1978" s="12"/>
      <c r="W1978" s="12"/>
      <c r="X1978" s="12"/>
      <c r="Y1978" s="12"/>
      <c r="Z1978" s="12"/>
      <c r="AA1978" s="12"/>
      <c r="AB1978" s="12"/>
      <c r="AC1978" s="12"/>
      <c r="AD1978" s="12"/>
    </row>
    <row r="1979" spans="3:30" ht="18.75" hidden="1">
      <c r="C1979" s="12"/>
      <c r="D1979" s="13"/>
      <c r="F1979" s="12"/>
      <c r="G1979" s="13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1"/>
      <c r="T1979" s="12"/>
      <c r="U1979" s="121"/>
      <c r="V1979" s="12"/>
      <c r="W1979" s="12"/>
      <c r="X1979" s="12"/>
      <c r="Y1979" s="12"/>
      <c r="Z1979" s="12"/>
      <c r="AA1979" s="12"/>
      <c r="AB1979" s="12"/>
      <c r="AC1979" s="12"/>
      <c r="AD1979" s="12"/>
    </row>
    <row r="1980" spans="3:30" ht="18.75" hidden="1">
      <c r="C1980" s="12"/>
      <c r="D1980" s="13"/>
      <c r="F1980" s="12"/>
      <c r="G1980" s="13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1"/>
      <c r="T1980" s="12"/>
      <c r="U1980" s="121"/>
      <c r="V1980" s="12"/>
      <c r="W1980" s="12"/>
      <c r="X1980" s="12"/>
      <c r="Y1980" s="12"/>
      <c r="Z1980" s="12"/>
      <c r="AA1980" s="12"/>
      <c r="AB1980" s="12"/>
      <c r="AC1980" s="12"/>
      <c r="AD1980" s="12"/>
    </row>
    <row r="1981" spans="3:30" ht="18.75" hidden="1">
      <c r="C1981" s="12"/>
      <c r="D1981" s="13"/>
      <c r="F1981" s="12"/>
      <c r="G1981" s="13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1"/>
      <c r="T1981" s="12"/>
      <c r="U1981" s="121"/>
      <c r="V1981" s="12"/>
      <c r="W1981" s="12"/>
      <c r="X1981" s="12"/>
      <c r="Y1981" s="12"/>
      <c r="Z1981" s="12"/>
      <c r="AA1981" s="12"/>
      <c r="AB1981" s="12"/>
      <c r="AC1981" s="12"/>
      <c r="AD1981" s="12"/>
    </row>
    <row r="1982" spans="3:30" ht="18.75" hidden="1">
      <c r="C1982" s="12"/>
      <c r="D1982" s="13"/>
      <c r="F1982" s="12"/>
      <c r="G1982" s="13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1"/>
      <c r="T1982" s="12"/>
      <c r="U1982" s="121"/>
      <c r="V1982" s="12"/>
      <c r="W1982" s="12"/>
      <c r="X1982" s="12"/>
      <c r="Y1982" s="12"/>
      <c r="Z1982" s="12"/>
      <c r="AA1982" s="12"/>
      <c r="AB1982" s="12"/>
      <c r="AC1982" s="12"/>
      <c r="AD1982" s="12"/>
    </row>
    <row r="1983" spans="3:30" ht="18.75" hidden="1">
      <c r="C1983" s="12"/>
      <c r="D1983" s="13"/>
      <c r="F1983" s="12"/>
      <c r="G1983" s="13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1"/>
      <c r="T1983" s="12"/>
      <c r="U1983" s="121"/>
      <c r="V1983" s="12"/>
      <c r="W1983" s="12"/>
      <c r="X1983" s="12"/>
      <c r="Y1983" s="12"/>
      <c r="Z1983" s="12"/>
      <c r="AA1983" s="12"/>
      <c r="AB1983" s="12"/>
      <c r="AC1983" s="12"/>
      <c r="AD1983" s="12"/>
    </row>
    <row r="1984" spans="3:30" ht="18.75" hidden="1">
      <c r="C1984" s="12"/>
      <c r="D1984" s="13"/>
      <c r="F1984" s="12"/>
      <c r="G1984" s="13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1"/>
      <c r="T1984" s="12"/>
      <c r="U1984" s="121"/>
      <c r="V1984" s="12"/>
      <c r="W1984" s="12"/>
      <c r="X1984" s="12"/>
      <c r="Y1984" s="12"/>
      <c r="Z1984" s="12"/>
      <c r="AA1984" s="12"/>
      <c r="AB1984" s="12"/>
      <c r="AC1984" s="12"/>
      <c r="AD1984" s="12"/>
    </row>
    <row r="1985" spans="3:30" ht="18.75" hidden="1">
      <c r="C1985" s="12"/>
      <c r="D1985" s="13"/>
      <c r="F1985" s="12"/>
      <c r="G1985" s="13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1"/>
      <c r="T1985" s="12"/>
      <c r="U1985" s="121"/>
      <c r="V1985" s="12"/>
      <c r="W1985" s="12"/>
      <c r="X1985" s="12"/>
      <c r="Y1985" s="12"/>
      <c r="Z1985" s="12"/>
      <c r="AA1985" s="12"/>
      <c r="AB1985" s="12"/>
      <c r="AC1985" s="12"/>
      <c r="AD1985" s="12"/>
    </row>
    <row r="1986" spans="3:30" ht="18.75" hidden="1">
      <c r="C1986" s="12"/>
      <c r="D1986" s="13"/>
      <c r="F1986" s="12"/>
      <c r="G1986" s="13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1"/>
      <c r="T1986" s="12"/>
      <c r="U1986" s="121"/>
      <c r="V1986" s="12"/>
      <c r="W1986" s="12"/>
      <c r="X1986" s="12"/>
      <c r="Y1986" s="12"/>
      <c r="Z1986" s="12"/>
      <c r="AA1986" s="12"/>
      <c r="AB1986" s="12"/>
      <c r="AC1986" s="12"/>
      <c r="AD1986" s="12"/>
    </row>
    <row r="1987" spans="3:30" ht="18.75" hidden="1">
      <c r="C1987" s="12"/>
      <c r="D1987" s="13"/>
      <c r="F1987" s="12"/>
      <c r="G1987" s="13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1"/>
      <c r="T1987" s="12"/>
      <c r="U1987" s="121"/>
      <c r="V1987" s="12"/>
      <c r="W1987" s="12"/>
      <c r="X1987" s="12"/>
      <c r="Y1987" s="12"/>
      <c r="Z1987" s="12"/>
      <c r="AA1987" s="12"/>
      <c r="AB1987" s="12"/>
      <c r="AC1987" s="12"/>
      <c r="AD1987" s="12"/>
    </row>
    <row r="1988" spans="3:30" ht="18.75" hidden="1">
      <c r="C1988" s="12"/>
      <c r="D1988" s="13"/>
      <c r="F1988" s="12"/>
      <c r="G1988" s="13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1"/>
      <c r="T1988" s="12"/>
      <c r="U1988" s="121"/>
      <c r="V1988" s="12"/>
      <c r="W1988" s="12"/>
      <c r="X1988" s="12"/>
      <c r="Y1988" s="12"/>
      <c r="Z1988" s="12"/>
      <c r="AA1988" s="12"/>
      <c r="AB1988" s="12"/>
      <c r="AC1988" s="12"/>
      <c r="AD1988" s="12"/>
    </row>
    <row r="1989" spans="3:30" ht="18.75" hidden="1">
      <c r="C1989" s="12"/>
      <c r="D1989" s="13"/>
      <c r="F1989" s="12"/>
      <c r="G1989" s="13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1"/>
      <c r="T1989" s="12"/>
      <c r="U1989" s="121"/>
      <c r="V1989" s="12"/>
      <c r="W1989" s="12"/>
      <c r="X1989" s="12"/>
      <c r="Y1989" s="12"/>
      <c r="Z1989" s="12"/>
      <c r="AA1989" s="12"/>
      <c r="AB1989" s="12"/>
      <c r="AC1989" s="12"/>
      <c r="AD1989" s="12"/>
    </row>
    <row r="1990" spans="3:30" ht="18.75" hidden="1">
      <c r="C1990" s="12"/>
      <c r="D1990" s="13"/>
      <c r="F1990" s="12"/>
      <c r="G1990" s="13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1"/>
      <c r="T1990" s="12"/>
      <c r="U1990" s="121"/>
      <c r="V1990" s="12"/>
      <c r="W1990" s="12"/>
      <c r="X1990" s="12"/>
      <c r="Y1990" s="12"/>
      <c r="Z1990" s="12"/>
      <c r="AA1990" s="12"/>
      <c r="AB1990" s="12"/>
      <c r="AC1990" s="12"/>
      <c r="AD1990" s="12"/>
    </row>
    <row r="1991" spans="3:30" ht="18.75" hidden="1">
      <c r="C1991" s="12"/>
      <c r="D1991" s="13"/>
      <c r="F1991" s="12"/>
      <c r="G1991" s="13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1"/>
      <c r="T1991" s="12"/>
      <c r="U1991" s="121"/>
      <c r="V1991" s="12"/>
      <c r="W1991" s="12"/>
      <c r="X1991" s="12"/>
      <c r="Y1991" s="12"/>
      <c r="Z1991" s="12"/>
      <c r="AA1991" s="12"/>
      <c r="AB1991" s="12"/>
      <c r="AC1991" s="12"/>
      <c r="AD1991" s="12"/>
    </row>
    <row r="1992" spans="3:30" ht="18.75" hidden="1">
      <c r="C1992" s="12"/>
      <c r="D1992" s="13"/>
      <c r="F1992" s="12"/>
      <c r="G1992" s="13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1"/>
      <c r="T1992" s="12"/>
      <c r="U1992" s="121"/>
      <c r="V1992" s="12"/>
      <c r="W1992" s="12"/>
      <c r="X1992" s="12"/>
      <c r="Y1992" s="12"/>
      <c r="Z1992" s="12"/>
      <c r="AA1992" s="12"/>
      <c r="AB1992" s="12"/>
      <c r="AC1992" s="12"/>
      <c r="AD1992" s="12"/>
    </row>
    <row r="1993" spans="3:30" ht="18.75" hidden="1">
      <c r="C1993" s="12"/>
      <c r="D1993" s="13"/>
      <c r="F1993" s="12"/>
      <c r="G1993" s="13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1"/>
      <c r="T1993" s="12"/>
      <c r="U1993" s="121"/>
      <c r="V1993" s="12"/>
      <c r="W1993" s="12"/>
      <c r="X1993" s="12"/>
      <c r="Y1993" s="12"/>
      <c r="Z1993" s="12"/>
      <c r="AA1993" s="12"/>
      <c r="AB1993" s="12"/>
      <c r="AC1993" s="12"/>
      <c r="AD1993" s="12"/>
    </row>
    <row r="1994" spans="3:30" ht="18.75" hidden="1">
      <c r="C1994" s="12"/>
      <c r="D1994" s="13"/>
      <c r="F1994" s="12"/>
      <c r="G1994" s="13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1"/>
      <c r="T1994" s="12"/>
      <c r="U1994" s="121"/>
      <c r="V1994" s="12"/>
      <c r="W1994" s="12"/>
      <c r="X1994" s="12"/>
      <c r="Y1994" s="12"/>
      <c r="Z1994" s="12"/>
      <c r="AA1994" s="12"/>
      <c r="AB1994" s="12"/>
      <c r="AC1994" s="12"/>
      <c r="AD1994" s="12"/>
    </row>
    <row r="1995" spans="3:30" ht="18.75" hidden="1">
      <c r="C1995" s="12"/>
      <c r="D1995" s="13"/>
      <c r="F1995" s="12"/>
      <c r="G1995" s="13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1"/>
      <c r="T1995" s="12"/>
      <c r="U1995" s="121"/>
      <c r="V1995" s="12"/>
      <c r="W1995" s="12"/>
      <c r="X1995" s="12"/>
      <c r="Y1995" s="12"/>
      <c r="Z1995" s="12"/>
      <c r="AA1995" s="12"/>
      <c r="AB1995" s="12"/>
      <c r="AC1995" s="12"/>
      <c r="AD1995" s="12"/>
    </row>
    <row r="1996" spans="3:30" ht="18.75" hidden="1">
      <c r="C1996" s="12"/>
      <c r="D1996" s="13"/>
      <c r="F1996" s="12"/>
      <c r="G1996" s="13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1"/>
      <c r="T1996" s="12"/>
      <c r="U1996" s="121"/>
      <c r="V1996" s="12"/>
      <c r="W1996" s="12"/>
      <c r="X1996" s="12"/>
      <c r="Y1996" s="12"/>
      <c r="Z1996" s="12"/>
      <c r="AA1996" s="12"/>
      <c r="AB1996" s="12"/>
      <c r="AC1996" s="12"/>
      <c r="AD1996" s="12"/>
    </row>
    <row r="1997" spans="3:30" ht="18.75" hidden="1">
      <c r="C1997" s="12"/>
      <c r="D1997" s="13"/>
      <c r="F1997" s="12"/>
      <c r="G1997" s="13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1"/>
      <c r="T1997" s="12"/>
      <c r="U1997" s="121"/>
      <c r="V1997" s="12"/>
      <c r="W1997" s="12"/>
      <c r="X1997" s="12"/>
      <c r="Y1997" s="12"/>
      <c r="Z1997" s="12"/>
      <c r="AA1997" s="12"/>
      <c r="AB1997" s="12"/>
      <c r="AC1997" s="12"/>
      <c r="AD1997" s="12"/>
    </row>
    <row r="1998" spans="3:30" ht="18.75" hidden="1">
      <c r="C1998" s="12"/>
      <c r="D1998" s="13"/>
      <c r="F1998" s="12"/>
      <c r="G1998" s="13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1"/>
      <c r="T1998" s="12"/>
      <c r="U1998" s="121"/>
      <c r="V1998" s="12"/>
      <c r="W1998" s="12"/>
      <c r="X1998" s="12"/>
      <c r="Y1998" s="12"/>
      <c r="Z1998" s="12"/>
      <c r="AA1998" s="12"/>
      <c r="AB1998" s="12"/>
      <c r="AC1998" s="12"/>
      <c r="AD1998" s="12"/>
    </row>
    <row r="1999" spans="3:30" ht="18.75" hidden="1">
      <c r="C1999" s="12"/>
      <c r="D1999" s="13"/>
      <c r="F1999" s="12"/>
      <c r="G1999" s="13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1"/>
      <c r="T1999" s="12"/>
      <c r="U1999" s="121"/>
      <c r="V1999" s="12"/>
      <c r="W1999" s="12"/>
      <c r="X1999" s="12"/>
      <c r="Y1999" s="12"/>
      <c r="Z1999" s="12"/>
      <c r="AA1999" s="12"/>
      <c r="AB1999" s="12"/>
      <c r="AC1999" s="12"/>
      <c r="AD1999" s="12"/>
    </row>
    <row r="2000" spans="3:30" ht="18.75" hidden="1">
      <c r="C2000" s="12"/>
      <c r="D2000" s="13"/>
      <c r="F2000" s="12"/>
      <c r="G2000" s="13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1"/>
      <c r="T2000" s="12"/>
      <c r="U2000" s="121"/>
      <c r="V2000" s="12"/>
      <c r="W2000" s="12"/>
      <c r="X2000" s="12"/>
      <c r="Y2000" s="12"/>
      <c r="Z2000" s="12"/>
      <c r="AA2000" s="12"/>
      <c r="AB2000" s="12"/>
      <c r="AC2000" s="12"/>
      <c r="AD2000" s="12"/>
    </row>
    <row r="2001" spans="3:30" ht="18.75" hidden="1">
      <c r="C2001" s="12"/>
      <c r="D2001" s="13"/>
      <c r="F2001" s="12"/>
      <c r="G2001" s="13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1"/>
      <c r="T2001" s="12"/>
      <c r="U2001" s="121"/>
      <c r="V2001" s="12"/>
      <c r="W2001" s="12"/>
      <c r="X2001" s="12"/>
      <c r="Y2001" s="12"/>
      <c r="Z2001" s="12"/>
      <c r="AA2001" s="12"/>
      <c r="AB2001" s="12"/>
      <c r="AC2001" s="12"/>
      <c r="AD2001" s="12"/>
    </row>
    <row r="2002" spans="3:30" ht="18.75" hidden="1">
      <c r="C2002" s="12"/>
      <c r="D2002" s="13"/>
      <c r="F2002" s="12"/>
      <c r="G2002" s="13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1"/>
      <c r="T2002" s="12"/>
      <c r="U2002" s="121"/>
      <c r="V2002" s="12"/>
      <c r="W2002" s="12"/>
      <c r="X2002" s="12"/>
      <c r="Y2002" s="12"/>
      <c r="Z2002" s="12"/>
      <c r="AA2002" s="12"/>
      <c r="AB2002" s="12"/>
      <c r="AC2002" s="12"/>
      <c r="AD2002" s="12"/>
    </row>
    <row r="2003" spans="3:30" ht="18.75" hidden="1">
      <c r="C2003" s="12"/>
      <c r="D2003" s="13"/>
      <c r="F2003" s="12"/>
      <c r="G2003" s="13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1"/>
      <c r="T2003" s="12"/>
      <c r="U2003" s="121"/>
      <c r="V2003" s="12"/>
      <c r="W2003" s="12"/>
      <c r="X2003" s="12"/>
      <c r="Y2003" s="12"/>
      <c r="Z2003" s="12"/>
      <c r="AA2003" s="12"/>
      <c r="AB2003" s="12"/>
      <c r="AC2003" s="12"/>
      <c r="AD2003" s="12"/>
    </row>
    <row r="2004" spans="3:30" ht="18.75" hidden="1">
      <c r="C2004" s="12"/>
      <c r="D2004" s="13"/>
      <c r="F2004" s="12"/>
      <c r="G2004" s="13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1"/>
      <c r="T2004" s="12"/>
      <c r="U2004" s="121"/>
      <c r="V2004" s="12"/>
      <c r="W2004" s="12"/>
      <c r="X2004" s="12"/>
      <c r="Y2004" s="12"/>
      <c r="Z2004" s="12"/>
      <c r="AA2004" s="12"/>
      <c r="AB2004" s="12"/>
      <c r="AC2004" s="12"/>
      <c r="AD2004" s="12"/>
    </row>
    <row r="2005" spans="3:30" ht="18.75" hidden="1">
      <c r="C2005" s="12"/>
      <c r="D2005" s="13"/>
      <c r="F2005" s="12"/>
      <c r="G2005" s="13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1"/>
      <c r="T2005" s="12"/>
      <c r="U2005" s="121"/>
      <c r="V2005" s="12"/>
      <c r="W2005" s="12"/>
      <c r="X2005" s="12"/>
      <c r="Y2005" s="12"/>
      <c r="Z2005" s="12"/>
      <c r="AA2005" s="12"/>
      <c r="AB2005" s="12"/>
      <c r="AC2005" s="12"/>
      <c r="AD2005" s="12"/>
    </row>
    <row r="2006" spans="3:30" ht="18.75" hidden="1">
      <c r="C2006" s="12"/>
      <c r="D2006" s="13"/>
      <c r="F2006" s="12"/>
      <c r="G2006" s="13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1"/>
      <c r="T2006" s="12"/>
      <c r="U2006" s="121"/>
      <c r="V2006" s="12"/>
      <c r="W2006" s="12"/>
      <c r="X2006" s="12"/>
      <c r="Y2006" s="12"/>
      <c r="Z2006" s="12"/>
      <c r="AA2006" s="12"/>
      <c r="AB2006" s="12"/>
      <c r="AC2006" s="12"/>
      <c r="AD2006" s="12"/>
    </row>
    <row r="2007" spans="3:30" ht="18.75" hidden="1">
      <c r="C2007" s="12"/>
      <c r="D2007" s="13"/>
      <c r="F2007" s="12"/>
      <c r="G2007" s="13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1"/>
      <c r="T2007" s="12"/>
      <c r="U2007" s="121"/>
      <c r="V2007" s="12"/>
      <c r="W2007" s="12"/>
      <c r="X2007" s="12"/>
      <c r="Y2007" s="12"/>
      <c r="Z2007" s="12"/>
      <c r="AA2007" s="12"/>
      <c r="AB2007" s="12"/>
      <c r="AC2007" s="12"/>
      <c r="AD2007" s="12"/>
    </row>
    <row r="2008" spans="3:30" ht="18.75" hidden="1">
      <c r="C2008" s="12"/>
      <c r="D2008" s="13"/>
      <c r="F2008" s="12"/>
      <c r="G2008" s="13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1"/>
      <c r="T2008" s="12"/>
      <c r="U2008" s="121"/>
      <c r="V2008" s="12"/>
      <c r="W2008" s="12"/>
      <c r="X2008" s="12"/>
      <c r="Y2008" s="12"/>
      <c r="Z2008" s="12"/>
      <c r="AA2008" s="12"/>
      <c r="AB2008" s="12"/>
      <c r="AC2008" s="12"/>
      <c r="AD2008" s="12"/>
    </row>
    <row r="2009" spans="3:30" ht="18.75" hidden="1">
      <c r="C2009" s="12"/>
      <c r="D2009" s="13"/>
      <c r="F2009" s="12"/>
      <c r="G2009" s="13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1"/>
      <c r="T2009" s="12"/>
      <c r="U2009" s="121"/>
      <c r="V2009" s="12"/>
      <c r="W2009" s="12"/>
      <c r="X2009" s="12"/>
      <c r="Y2009" s="12"/>
      <c r="Z2009" s="12"/>
      <c r="AA2009" s="12"/>
      <c r="AB2009" s="12"/>
      <c r="AC2009" s="12"/>
      <c r="AD2009" s="12"/>
    </row>
    <row r="2010" spans="3:30" ht="18.75" hidden="1">
      <c r="C2010" s="12"/>
      <c r="D2010" s="13"/>
      <c r="F2010" s="12"/>
      <c r="G2010" s="13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1"/>
      <c r="T2010" s="12"/>
      <c r="U2010" s="121"/>
      <c r="V2010" s="12"/>
      <c r="W2010" s="12"/>
      <c r="X2010" s="12"/>
      <c r="Y2010" s="12"/>
      <c r="Z2010" s="12"/>
      <c r="AA2010" s="12"/>
      <c r="AB2010" s="12"/>
      <c r="AC2010" s="12"/>
      <c r="AD2010" s="12"/>
    </row>
    <row r="2011" spans="3:30" ht="18.75" hidden="1">
      <c r="C2011" s="12"/>
      <c r="D2011" s="13"/>
      <c r="F2011" s="12"/>
      <c r="G2011" s="13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1"/>
      <c r="T2011" s="12"/>
      <c r="U2011" s="121"/>
      <c r="V2011" s="12"/>
      <c r="W2011" s="12"/>
      <c r="X2011" s="12"/>
      <c r="Y2011" s="12"/>
      <c r="Z2011" s="12"/>
      <c r="AA2011" s="12"/>
      <c r="AB2011" s="12"/>
      <c r="AC2011" s="12"/>
      <c r="AD2011" s="12"/>
    </row>
    <row r="2012" spans="3:30" ht="18.75" hidden="1">
      <c r="C2012" s="12"/>
      <c r="D2012" s="13"/>
      <c r="F2012" s="12"/>
      <c r="G2012" s="13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1"/>
      <c r="T2012" s="12"/>
      <c r="U2012" s="121"/>
      <c r="V2012" s="12"/>
      <c r="W2012" s="12"/>
      <c r="X2012" s="12"/>
      <c r="Y2012" s="12"/>
      <c r="Z2012" s="12"/>
      <c r="AA2012" s="12"/>
      <c r="AB2012" s="12"/>
      <c r="AC2012" s="12"/>
      <c r="AD2012" s="12"/>
    </row>
    <row r="2013" spans="3:30" ht="18.75" hidden="1">
      <c r="C2013" s="12"/>
      <c r="D2013" s="13"/>
      <c r="F2013" s="12"/>
      <c r="G2013" s="13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1"/>
      <c r="T2013" s="12"/>
      <c r="U2013" s="121"/>
      <c r="V2013" s="12"/>
      <c r="W2013" s="12"/>
      <c r="X2013" s="12"/>
      <c r="Y2013" s="12"/>
      <c r="Z2013" s="12"/>
      <c r="AA2013" s="12"/>
      <c r="AB2013" s="12"/>
      <c r="AC2013" s="12"/>
      <c r="AD2013" s="12"/>
    </row>
    <row r="2014" spans="3:30" ht="18.75" hidden="1">
      <c r="C2014" s="12"/>
      <c r="D2014" s="13"/>
      <c r="F2014" s="12"/>
      <c r="G2014" s="13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1"/>
      <c r="T2014" s="12"/>
      <c r="U2014" s="121"/>
      <c r="V2014" s="12"/>
      <c r="W2014" s="12"/>
      <c r="X2014" s="12"/>
      <c r="Y2014" s="12"/>
      <c r="Z2014" s="12"/>
      <c r="AA2014" s="12"/>
      <c r="AB2014" s="12"/>
      <c r="AC2014" s="12"/>
      <c r="AD2014" s="12"/>
    </row>
    <row r="2015" spans="3:30" ht="18.75" hidden="1">
      <c r="C2015" s="12"/>
      <c r="D2015" s="13"/>
      <c r="F2015" s="12"/>
      <c r="G2015" s="13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1"/>
      <c r="T2015" s="12"/>
      <c r="U2015" s="121"/>
      <c r="V2015" s="12"/>
      <c r="W2015" s="12"/>
      <c r="X2015" s="12"/>
      <c r="Y2015" s="12"/>
      <c r="Z2015" s="12"/>
      <c r="AA2015" s="12"/>
      <c r="AB2015" s="12"/>
      <c r="AC2015" s="12"/>
      <c r="AD2015" s="12"/>
    </row>
    <row r="2016" spans="3:30" ht="18.75" hidden="1">
      <c r="C2016" s="12"/>
      <c r="D2016" s="13"/>
      <c r="F2016" s="12"/>
      <c r="G2016" s="13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1"/>
      <c r="T2016" s="12"/>
      <c r="U2016" s="121"/>
      <c r="V2016" s="12"/>
      <c r="W2016" s="12"/>
      <c r="X2016" s="12"/>
      <c r="Y2016" s="12"/>
      <c r="Z2016" s="12"/>
      <c r="AA2016" s="12"/>
      <c r="AB2016" s="12"/>
      <c r="AC2016" s="12"/>
      <c r="AD2016" s="12"/>
    </row>
    <row r="2017" spans="3:30" ht="18.75" hidden="1">
      <c r="C2017" s="12"/>
      <c r="D2017" s="13"/>
      <c r="F2017" s="12"/>
      <c r="G2017" s="13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1"/>
      <c r="T2017" s="12"/>
      <c r="U2017" s="121"/>
      <c r="V2017" s="12"/>
      <c r="W2017" s="12"/>
      <c r="X2017" s="12"/>
      <c r="Y2017" s="12"/>
      <c r="Z2017" s="12"/>
      <c r="AA2017" s="12"/>
      <c r="AB2017" s="12"/>
      <c r="AC2017" s="12"/>
      <c r="AD2017" s="12"/>
    </row>
    <row r="2018" spans="3:30" ht="18.75" hidden="1">
      <c r="C2018" s="12"/>
      <c r="D2018" s="13"/>
      <c r="F2018" s="12"/>
      <c r="G2018" s="13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1"/>
      <c r="T2018" s="12"/>
      <c r="U2018" s="121"/>
      <c r="V2018" s="12"/>
      <c r="W2018" s="12"/>
      <c r="X2018" s="12"/>
      <c r="Y2018" s="12"/>
      <c r="Z2018" s="12"/>
      <c r="AA2018" s="12"/>
      <c r="AB2018" s="12"/>
      <c r="AC2018" s="12"/>
      <c r="AD2018" s="12"/>
    </row>
    <row r="2019" spans="3:30" ht="18.75" hidden="1">
      <c r="C2019" s="12"/>
      <c r="D2019" s="13"/>
      <c r="F2019" s="12"/>
      <c r="G2019" s="13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1"/>
      <c r="T2019" s="12"/>
      <c r="U2019" s="121"/>
      <c r="V2019" s="12"/>
      <c r="W2019" s="12"/>
      <c r="X2019" s="12"/>
      <c r="Y2019" s="12"/>
      <c r="Z2019" s="12"/>
      <c r="AA2019" s="12"/>
      <c r="AB2019" s="12"/>
      <c r="AC2019" s="12"/>
      <c r="AD2019" s="12"/>
    </row>
    <row r="2020" spans="3:30" ht="18.75" hidden="1">
      <c r="C2020" s="12"/>
      <c r="D2020" s="13"/>
      <c r="F2020" s="12"/>
      <c r="G2020" s="13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1"/>
      <c r="T2020" s="12"/>
      <c r="U2020" s="121"/>
      <c r="V2020" s="12"/>
      <c r="W2020" s="12"/>
      <c r="X2020" s="12"/>
      <c r="Y2020" s="12"/>
      <c r="Z2020" s="12"/>
      <c r="AA2020" s="12"/>
      <c r="AB2020" s="12"/>
      <c r="AC2020" s="12"/>
      <c r="AD2020" s="12"/>
    </row>
    <row r="2021" spans="3:30" ht="18.75" hidden="1">
      <c r="C2021" s="12"/>
      <c r="D2021" s="13"/>
      <c r="F2021" s="12"/>
      <c r="G2021" s="13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1"/>
      <c r="T2021" s="12"/>
      <c r="U2021" s="121"/>
      <c r="V2021" s="12"/>
      <c r="W2021" s="12"/>
      <c r="X2021" s="12"/>
      <c r="Y2021" s="12"/>
      <c r="Z2021" s="12"/>
      <c r="AA2021" s="12"/>
      <c r="AB2021" s="12"/>
      <c r="AC2021" s="12"/>
      <c r="AD2021" s="12"/>
    </row>
    <row r="2022" spans="3:30" ht="18.75" hidden="1">
      <c r="C2022" s="12"/>
      <c r="D2022" s="13"/>
      <c r="F2022" s="12"/>
      <c r="G2022" s="13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1"/>
      <c r="T2022" s="12"/>
      <c r="U2022" s="121"/>
      <c r="V2022" s="12"/>
      <c r="W2022" s="12"/>
      <c r="X2022" s="12"/>
      <c r="Y2022" s="12"/>
      <c r="Z2022" s="12"/>
      <c r="AA2022" s="12"/>
      <c r="AB2022" s="12"/>
      <c r="AC2022" s="12"/>
      <c r="AD2022" s="12"/>
    </row>
    <row r="2023" spans="3:30" ht="18.75" hidden="1">
      <c r="C2023" s="12"/>
      <c r="D2023" s="13"/>
      <c r="F2023" s="12"/>
      <c r="G2023" s="13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1"/>
      <c r="T2023" s="12"/>
      <c r="U2023" s="121"/>
      <c r="V2023" s="12"/>
      <c r="W2023" s="12"/>
      <c r="X2023" s="12"/>
      <c r="Y2023" s="12"/>
      <c r="Z2023" s="12"/>
      <c r="AA2023" s="12"/>
      <c r="AB2023" s="12"/>
      <c r="AC2023" s="12"/>
      <c r="AD2023" s="12"/>
    </row>
    <row r="2024" spans="3:30" ht="18.75" hidden="1">
      <c r="C2024" s="12"/>
      <c r="D2024" s="13"/>
      <c r="F2024" s="12"/>
      <c r="G2024" s="13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1"/>
      <c r="T2024" s="12"/>
      <c r="U2024" s="121"/>
      <c r="V2024" s="12"/>
      <c r="W2024" s="12"/>
      <c r="X2024" s="12"/>
      <c r="Y2024" s="12"/>
      <c r="Z2024" s="12"/>
      <c r="AA2024" s="12"/>
      <c r="AB2024" s="12"/>
      <c r="AC2024" s="12"/>
      <c r="AD2024" s="12"/>
    </row>
    <row r="2025" spans="3:30" ht="18.75" hidden="1">
      <c r="C2025" s="12"/>
      <c r="D2025" s="13"/>
      <c r="F2025" s="12"/>
      <c r="G2025" s="13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1"/>
      <c r="T2025" s="12"/>
      <c r="U2025" s="121"/>
      <c r="V2025" s="12"/>
      <c r="W2025" s="12"/>
      <c r="X2025" s="12"/>
      <c r="Y2025" s="12"/>
      <c r="Z2025" s="12"/>
      <c r="AA2025" s="12"/>
      <c r="AB2025" s="12"/>
      <c r="AC2025" s="12"/>
      <c r="AD2025" s="12"/>
    </row>
    <row r="2026" spans="3:30" ht="18.75" hidden="1">
      <c r="C2026" s="12"/>
      <c r="D2026" s="13"/>
      <c r="F2026" s="12"/>
      <c r="G2026" s="13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1"/>
      <c r="T2026" s="12"/>
      <c r="U2026" s="121"/>
      <c r="V2026" s="12"/>
      <c r="W2026" s="12"/>
      <c r="X2026" s="12"/>
      <c r="Y2026" s="12"/>
      <c r="Z2026" s="12"/>
      <c r="AA2026" s="12"/>
      <c r="AB2026" s="12"/>
      <c r="AC2026" s="12"/>
      <c r="AD2026" s="12"/>
    </row>
    <row r="2027" spans="3:30" ht="18.75" hidden="1">
      <c r="C2027" s="12"/>
      <c r="D2027" s="13"/>
      <c r="F2027" s="12"/>
      <c r="G2027" s="13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1"/>
      <c r="T2027" s="12"/>
      <c r="U2027" s="121"/>
      <c r="V2027" s="12"/>
      <c r="W2027" s="12"/>
      <c r="X2027" s="12"/>
      <c r="Y2027" s="12"/>
      <c r="Z2027" s="12"/>
      <c r="AA2027" s="12"/>
      <c r="AB2027" s="12"/>
      <c r="AC2027" s="12"/>
      <c r="AD2027" s="12"/>
    </row>
    <row r="2028" spans="3:30" ht="18.75" hidden="1">
      <c r="C2028" s="12"/>
      <c r="D2028" s="13"/>
      <c r="F2028" s="12"/>
      <c r="G2028" s="13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1"/>
      <c r="T2028" s="12"/>
      <c r="U2028" s="121"/>
      <c r="V2028" s="12"/>
      <c r="W2028" s="12"/>
      <c r="X2028" s="12"/>
      <c r="Y2028" s="12"/>
      <c r="Z2028" s="12"/>
      <c r="AA2028" s="12"/>
      <c r="AB2028" s="12"/>
      <c r="AC2028" s="12"/>
      <c r="AD2028" s="12"/>
    </row>
    <row r="2029" spans="3:30" ht="18.75" hidden="1">
      <c r="C2029" s="12"/>
      <c r="D2029" s="13"/>
      <c r="F2029" s="12"/>
      <c r="G2029" s="13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1"/>
      <c r="T2029" s="12"/>
      <c r="U2029" s="121"/>
      <c r="V2029" s="12"/>
      <c r="W2029" s="12"/>
      <c r="X2029" s="12"/>
      <c r="Y2029" s="12"/>
      <c r="Z2029" s="12"/>
      <c r="AA2029" s="12"/>
      <c r="AB2029" s="12"/>
      <c r="AC2029" s="12"/>
      <c r="AD2029" s="12"/>
    </row>
    <row r="2030" spans="3:30" ht="18.75" hidden="1">
      <c r="C2030" s="12"/>
      <c r="D2030" s="13"/>
      <c r="F2030" s="12"/>
      <c r="G2030" s="13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1"/>
      <c r="T2030" s="12"/>
      <c r="U2030" s="121"/>
      <c r="V2030" s="12"/>
      <c r="W2030" s="12"/>
      <c r="X2030" s="12"/>
      <c r="Y2030" s="12"/>
      <c r="Z2030" s="12"/>
      <c r="AA2030" s="12"/>
      <c r="AB2030" s="12"/>
      <c r="AC2030" s="12"/>
      <c r="AD2030" s="12"/>
    </row>
    <row r="2031" spans="3:30" ht="18.75" hidden="1">
      <c r="C2031" s="12"/>
      <c r="D2031" s="13"/>
      <c r="F2031" s="12"/>
      <c r="G2031" s="13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1"/>
      <c r="T2031" s="12"/>
      <c r="U2031" s="121"/>
      <c r="V2031" s="12"/>
      <c r="W2031" s="12"/>
      <c r="X2031" s="12"/>
      <c r="Y2031" s="12"/>
      <c r="Z2031" s="12"/>
      <c r="AA2031" s="12"/>
      <c r="AB2031" s="12"/>
      <c r="AC2031" s="12"/>
      <c r="AD2031" s="12"/>
    </row>
    <row r="2032" spans="3:30" ht="18.75" hidden="1">
      <c r="C2032" s="12"/>
      <c r="D2032" s="13"/>
      <c r="F2032" s="12"/>
      <c r="G2032" s="13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1"/>
      <c r="T2032" s="12"/>
      <c r="U2032" s="121"/>
      <c r="V2032" s="12"/>
      <c r="W2032" s="12"/>
      <c r="X2032" s="12"/>
      <c r="Y2032" s="12"/>
      <c r="Z2032" s="12"/>
      <c r="AA2032" s="12"/>
      <c r="AB2032" s="12"/>
      <c r="AC2032" s="12"/>
      <c r="AD2032" s="12"/>
    </row>
    <row r="2033" spans="3:30" ht="18.75" hidden="1">
      <c r="C2033" s="12"/>
      <c r="D2033" s="13"/>
      <c r="F2033" s="12"/>
      <c r="G2033" s="13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1"/>
      <c r="T2033" s="12"/>
      <c r="U2033" s="121"/>
      <c r="V2033" s="12"/>
      <c r="W2033" s="12"/>
      <c r="X2033" s="12"/>
      <c r="Y2033" s="12"/>
      <c r="Z2033" s="12"/>
      <c r="AA2033" s="12"/>
      <c r="AB2033" s="12"/>
      <c r="AC2033" s="12"/>
      <c r="AD2033" s="12"/>
    </row>
    <row r="2034" spans="3:30" ht="18.75" hidden="1">
      <c r="C2034" s="12"/>
      <c r="D2034" s="13"/>
      <c r="F2034" s="12"/>
      <c r="G2034" s="13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1"/>
      <c r="T2034" s="12"/>
      <c r="U2034" s="121"/>
      <c r="V2034" s="12"/>
      <c r="W2034" s="12"/>
      <c r="X2034" s="12"/>
      <c r="Y2034" s="12"/>
      <c r="Z2034" s="12"/>
      <c r="AA2034" s="12"/>
      <c r="AB2034" s="12"/>
      <c r="AC2034" s="12"/>
      <c r="AD2034" s="12"/>
    </row>
    <row r="2035" spans="3:30" ht="18.75" hidden="1">
      <c r="C2035" s="12"/>
      <c r="D2035" s="13"/>
      <c r="F2035" s="12"/>
      <c r="G2035" s="13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1"/>
      <c r="T2035" s="12"/>
      <c r="U2035" s="121"/>
      <c r="V2035" s="12"/>
      <c r="W2035" s="12"/>
      <c r="X2035" s="12"/>
      <c r="Y2035" s="12"/>
      <c r="Z2035" s="12"/>
      <c r="AA2035" s="12"/>
      <c r="AB2035" s="12"/>
      <c r="AC2035" s="12"/>
      <c r="AD2035" s="12"/>
    </row>
    <row r="2036" spans="3:30" ht="18.75" hidden="1">
      <c r="C2036" s="12"/>
      <c r="D2036" s="13"/>
      <c r="F2036" s="12"/>
      <c r="G2036" s="13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1"/>
      <c r="T2036" s="12"/>
      <c r="U2036" s="121"/>
      <c r="V2036" s="12"/>
      <c r="W2036" s="12"/>
      <c r="X2036" s="12"/>
      <c r="Y2036" s="12"/>
      <c r="Z2036" s="12"/>
      <c r="AA2036" s="12"/>
      <c r="AB2036" s="12"/>
      <c r="AC2036" s="12"/>
      <c r="AD2036" s="12"/>
    </row>
    <row r="2037" spans="3:30" ht="18.75" hidden="1">
      <c r="C2037" s="12"/>
      <c r="D2037" s="13"/>
      <c r="F2037" s="12"/>
      <c r="G2037" s="13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1"/>
      <c r="T2037" s="12"/>
      <c r="U2037" s="121"/>
      <c r="V2037" s="12"/>
      <c r="W2037" s="12"/>
      <c r="X2037" s="12"/>
      <c r="Y2037" s="12"/>
      <c r="Z2037" s="12"/>
      <c r="AA2037" s="12"/>
      <c r="AB2037" s="12"/>
      <c r="AC2037" s="12"/>
      <c r="AD2037" s="12"/>
    </row>
    <row r="2038" spans="3:30" ht="18.75" hidden="1">
      <c r="C2038" s="12"/>
      <c r="D2038" s="13"/>
      <c r="F2038" s="12"/>
      <c r="G2038" s="13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1"/>
      <c r="T2038" s="12"/>
      <c r="U2038" s="121"/>
      <c r="V2038" s="12"/>
      <c r="W2038" s="12"/>
      <c r="X2038" s="12"/>
      <c r="Y2038" s="12"/>
      <c r="Z2038" s="12"/>
      <c r="AA2038" s="12"/>
      <c r="AB2038" s="12"/>
      <c r="AC2038" s="12"/>
      <c r="AD2038" s="12"/>
    </row>
    <row r="2039" spans="3:30" ht="18.75" hidden="1">
      <c r="C2039" s="12"/>
      <c r="D2039" s="13"/>
      <c r="F2039" s="12"/>
      <c r="G2039" s="13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1"/>
      <c r="T2039" s="12"/>
      <c r="U2039" s="121"/>
      <c r="V2039" s="12"/>
      <c r="W2039" s="12"/>
      <c r="X2039" s="12"/>
      <c r="Y2039" s="12"/>
      <c r="Z2039" s="12"/>
      <c r="AA2039" s="12"/>
      <c r="AB2039" s="12"/>
      <c r="AC2039" s="12"/>
      <c r="AD2039" s="12"/>
    </row>
    <row r="2040" spans="3:30" ht="18.75" hidden="1">
      <c r="C2040" s="12"/>
      <c r="D2040" s="13"/>
      <c r="F2040" s="12"/>
      <c r="G2040" s="13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1"/>
      <c r="T2040" s="12"/>
      <c r="U2040" s="121"/>
      <c r="V2040" s="12"/>
      <c r="W2040" s="12"/>
      <c r="X2040" s="12"/>
      <c r="Y2040" s="12"/>
      <c r="Z2040" s="12"/>
      <c r="AA2040" s="12"/>
      <c r="AB2040" s="12"/>
      <c r="AC2040" s="12"/>
      <c r="AD2040" s="12"/>
    </row>
    <row r="2041" spans="3:30" ht="18.75" hidden="1">
      <c r="C2041" s="12"/>
      <c r="D2041" s="13"/>
      <c r="F2041" s="12"/>
      <c r="G2041" s="13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1"/>
      <c r="T2041" s="12"/>
      <c r="U2041" s="121"/>
      <c r="V2041" s="12"/>
      <c r="W2041" s="12"/>
      <c r="X2041" s="12"/>
      <c r="Y2041" s="12"/>
      <c r="Z2041" s="12"/>
      <c r="AA2041" s="12"/>
      <c r="AB2041" s="12"/>
      <c r="AC2041" s="12"/>
      <c r="AD2041" s="12"/>
    </row>
    <row r="2042" spans="3:30" ht="18.75" hidden="1">
      <c r="C2042" s="12"/>
      <c r="D2042" s="13"/>
      <c r="F2042" s="12"/>
      <c r="G2042" s="13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1"/>
      <c r="T2042" s="12"/>
      <c r="U2042" s="121"/>
      <c r="V2042" s="12"/>
      <c r="W2042" s="12"/>
      <c r="X2042" s="12"/>
      <c r="Y2042" s="12"/>
      <c r="Z2042" s="12"/>
      <c r="AA2042" s="12"/>
      <c r="AB2042" s="12"/>
      <c r="AC2042" s="12"/>
      <c r="AD2042" s="12"/>
    </row>
    <row r="2043" spans="3:30" ht="18.75" hidden="1">
      <c r="C2043" s="12"/>
      <c r="D2043" s="13"/>
      <c r="F2043" s="12"/>
      <c r="G2043" s="13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1"/>
      <c r="T2043" s="12"/>
      <c r="U2043" s="121"/>
      <c r="V2043" s="12"/>
      <c r="W2043" s="12"/>
      <c r="X2043" s="12"/>
      <c r="Y2043" s="12"/>
      <c r="Z2043" s="12"/>
      <c r="AA2043" s="12"/>
      <c r="AB2043" s="12"/>
      <c r="AC2043" s="12"/>
      <c r="AD2043" s="12"/>
    </row>
    <row r="2044" spans="3:30" ht="18.75" hidden="1">
      <c r="C2044" s="12"/>
      <c r="D2044" s="13"/>
      <c r="F2044" s="12"/>
      <c r="G2044" s="13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1"/>
      <c r="T2044" s="12"/>
      <c r="U2044" s="121"/>
      <c r="V2044" s="12"/>
      <c r="W2044" s="12"/>
      <c r="X2044" s="12"/>
      <c r="Y2044" s="12"/>
      <c r="Z2044" s="12"/>
      <c r="AA2044" s="12"/>
      <c r="AB2044" s="12"/>
      <c r="AC2044" s="12"/>
      <c r="AD2044" s="12"/>
    </row>
    <row r="2045" spans="3:30" ht="18.75" hidden="1">
      <c r="C2045" s="12"/>
      <c r="D2045" s="13"/>
      <c r="F2045" s="12"/>
      <c r="G2045" s="13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1"/>
      <c r="T2045" s="12"/>
      <c r="U2045" s="121"/>
      <c r="V2045" s="12"/>
      <c r="W2045" s="12"/>
      <c r="X2045" s="12"/>
      <c r="Y2045" s="12"/>
      <c r="Z2045" s="12"/>
      <c r="AA2045" s="12"/>
      <c r="AB2045" s="12"/>
      <c r="AC2045" s="12"/>
      <c r="AD2045" s="12"/>
    </row>
    <row r="2046" spans="3:30" ht="18.75" hidden="1">
      <c r="C2046" s="12"/>
      <c r="D2046" s="13"/>
      <c r="F2046" s="12"/>
      <c r="G2046" s="13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1"/>
      <c r="T2046" s="12"/>
      <c r="U2046" s="121"/>
      <c r="V2046" s="12"/>
      <c r="W2046" s="12"/>
      <c r="X2046" s="12"/>
      <c r="Y2046" s="12"/>
      <c r="Z2046" s="12"/>
      <c r="AA2046" s="12"/>
      <c r="AB2046" s="12"/>
      <c r="AC2046" s="12"/>
      <c r="AD2046" s="12"/>
    </row>
    <row r="2047" spans="3:30" ht="18.75" hidden="1">
      <c r="C2047" s="12"/>
      <c r="D2047" s="13"/>
      <c r="F2047" s="12"/>
      <c r="G2047" s="13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1"/>
      <c r="T2047" s="12"/>
      <c r="U2047" s="121"/>
      <c r="V2047" s="12"/>
      <c r="W2047" s="12"/>
      <c r="X2047" s="12"/>
      <c r="Y2047" s="12"/>
      <c r="Z2047" s="12"/>
      <c r="AA2047" s="12"/>
      <c r="AB2047" s="12"/>
      <c r="AC2047" s="12"/>
      <c r="AD2047" s="12"/>
    </row>
    <row r="2048" spans="3:30" ht="18.75" hidden="1">
      <c r="C2048" s="12"/>
      <c r="D2048" s="13"/>
      <c r="F2048" s="12"/>
      <c r="G2048" s="13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1"/>
      <c r="T2048" s="12"/>
      <c r="U2048" s="121"/>
      <c r="V2048" s="12"/>
      <c r="W2048" s="12"/>
      <c r="X2048" s="12"/>
      <c r="Y2048" s="12"/>
      <c r="Z2048" s="12"/>
      <c r="AA2048" s="12"/>
      <c r="AB2048" s="12"/>
      <c r="AC2048" s="12"/>
      <c r="AD2048" s="12"/>
    </row>
    <row r="2049" spans="3:30" ht="18.75" hidden="1">
      <c r="C2049" s="12"/>
      <c r="D2049" s="13"/>
      <c r="F2049" s="12"/>
      <c r="G2049" s="13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1"/>
      <c r="T2049" s="12"/>
      <c r="U2049" s="121"/>
      <c r="V2049" s="12"/>
      <c r="W2049" s="12"/>
      <c r="X2049" s="12"/>
      <c r="Y2049" s="12"/>
      <c r="Z2049" s="12"/>
      <c r="AA2049" s="12"/>
      <c r="AB2049" s="12"/>
      <c r="AC2049" s="12"/>
      <c r="AD2049" s="12"/>
    </row>
    <row r="2050" spans="3:30" ht="18.75" hidden="1">
      <c r="C2050" s="12"/>
      <c r="D2050" s="13"/>
      <c r="F2050" s="12"/>
      <c r="G2050" s="13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1"/>
      <c r="T2050" s="12"/>
      <c r="U2050" s="121"/>
      <c r="V2050" s="12"/>
      <c r="W2050" s="12"/>
      <c r="X2050" s="12"/>
      <c r="Y2050" s="12"/>
      <c r="Z2050" s="12"/>
      <c r="AA2050" s="12"/>
      <c r="AB2050" s="12"/>
      <c r="AC2050" s="12"/>
      <c r="AD2050" s="12"/>
    </row>
    <row r="2051" spans="3:30" ht="18.75" hidden="1">
      <c r="C2051" s="12"/>
      <c r="D2051" s="13"/>
      <c r="F2051" s="12"/>
      <c r="G2051" s="13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1"/>
      <c r="T2051" s="12"/>
      <c r="U2051" s="121"/>
      <c r="V2051" s="12"/>
      <c r="W2051" s="12"/>
      <c r="X2051" s="12"/>
      <c r="Y2051" s="12"/>
      <c r="Z2051" s="12"/>
      <c r="AA2051" s="12"/>
      <c r="AB2051" s="12"/>
      <c r="AC2051" s="12"/>
      <c r="AD2051" s="12"/>
    </row>
    <row r="2052" spans="3:30" ht="18.75" hidden="1">
      <c r="C2052" s="12"/>
      <c r="D2052" s="13"/>
      <c r="F2052" s="12"/>
      <c r="G2052" s="13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1"/>
      <c r="T2052" s="12"/>
      <c r="U2052" s="121"/>
      <c r="V2052" s="12"/>
      <c r="W2052" s="12"/>
      <c r="X2052" s="12"/>
      <c r="Y2052" s="12"/>
      <c r="Z2052" s="12"/>
      <c r="AA2052" s="12"/>
      <c r="AB2052" s="12"/>
      <c r="AC2052" s="12"/>
      <c r="AD2052" s="12"/>
    </row>
    <row r="2053" spans="3:30" ht="18.75" hidden="1">
      <c r="C2053" s="12"/>
      <c r="D2053" s="13"/>
      <c r="F2053" s="12"/>
      <c r="G2053" s="13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1"/>
      <c r="T2053" s="12"/>
      <c r="U2053" s="121"/>
      <c r="V2053" s="12"/>
      <c r="W2053" s="12"/>
      <c r="X2053" s="12"/>
      <c r="Y2053" s="12"/>
      <c r="Z2053" s="12"/>
      <c r="AA2053" s="12"/>
      <c r="AB2053" s="12"/>
      <c r="AC2053" s="12"/>
      <c r="AD2053" s="12"/>
    </row>
    <row r="2054" spans="3:30" ht="18.75" hidden="1">
      <c r="C2054" s="12"/>
      <c r="D2054" s="13"/>
      <c r="F2054" s="12"/>
      <c r="G2054" s="13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1"/>
      <c r="T2054" s="12"/>
      <c r="U2054" s="121"/>
      <c r="V2054" s="12"/>
      <c r="W2054" s="12"/>
      <c r="X2054" s="12"/>
      <c r="Y2054" s="12"/>
      <c r="Z2054" s="12"/>
      <c r="AA2054" s="12"/>
      <c r="AB2054" s="12"/>
      <c r="AC2054" s="12"/>
      <c r="AD2054" s="12"/>
    </row>
    <row r="2055" spans="3:30" ht="18.75" hidden="1">
      <c r="C2055" s="12"/>
      <c r="D2055" s="13"/>
      <c r="F2055" s="12"/>
      <c r="G2055" s="13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1"/>
      <c r="T2055" s="12"/>
      <c r="U2055" s="121"/>
      <c r="V2055" s="12"/>
      <c r="W2055" s="12"/>
      <c r="X2055" s="12"/>
      <c r="Y2055" s="12"/>
      <c r="Z2055" s="12"/>
      <c r="AA2055" s="12"/>
      <c r="AB2055" s="12"/>
      <c r="AC2055" s="12"/>
      <c r="AD2055" s="12"/>
    </row>
    <row r="2056" spans="3:30" ht="18.75" hidden="1">
      <c r="C2056" s="12"/>
      <c r="D2056" s="13"/>
      <c r="F2056" s="12"/>
      <c r="G2056" s="13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1"/>
      <c r="T2056" s="12"/>
      <c r="U2056" s="121"/>
      <c r="V2056" s="12"/>
      <c r="W2056" s="12"/>
      <c r="X2056" s="12"/>
      <c r="Y2056" s="12"/>
      <c r="Z2056" s="12"/>
      <c r="AA2056" s="12"/>
      <c r="AB2056" s="12"/>
      <c r="AC2056" s="12"/>
      <c r="AD2056" s="12"/>
    </row>
    <row r="2057" spans="3:30" ht="18.75" hidden="1">
      <c r="C2057" s="12"/>
      <c r="D2057" s="13"/>
      <c r="F2057" s="12"/>
      <c r="G2057" s="13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1"/>
      <c r="T2057" s="12"/>
      <c r="U2057" s="121"/>
      <c r="V2057" s="12"/>
      <c r="W2057" s="12"/>
      <c r="X2057" s="12"/>
      <c r="Y2057" s="12"/>
      <c r="Z2057" s="12"/>
      <c r="AA2057" s="12"/>
      <c r="AB2057" s="12"/>
      <c r="AC2057" s="12"/>
      <c r="AD2057" s="12"/>
    </row>
    <row r="2058" spans="3:30" ht="18.75" hidden="1">
      <c r="C2058" s="12"/>
      <c r="D2058" s="13"/>
      <c r="F2058" s="12"/>
      <c r="G2058" s="13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1"/>
      <c r="T2058" s="12"/>
      <c r="U2058" s="121"/>
      <c r="V2058" s="12"/>
      <c r="W2058" s="12"/>
      <c r="X2058" s="12"/>
      <c r="Y2058" s="12"/>
      <c r="Z2058" s="12"/>
      <c r="AA2058" s="12"/>
      <c r="AB2058" s="12"/>
      <c r="AC2058" s="12"/>
      <c r="AD2058" s="12"/>
    </row>
    <row r="2059" spans="3:30" ht="18.75" hidden="1">
      <c r="C2059" s="12"/>
      <c r="D2059" s="13"/>
      <c r="F2059" s="12"/>
      <c r="G2059" s="13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1"/>
      <c r="T2059" s="12"/>
      <c r="U2059" s="121"/>
      <c r="V2059" s="12"/>
      <c r="W2059" s="12"/>
      <c r="X2059" s="12"/>
      <c r="Y2059" s="12"/>
      <c r="Z2059" s="12"/>
      <c r="AA2059" s="12"/>
      <c r="AB2059" s="12"/>
      <c r="AC2059" s="12"/>
      <c r="AD2059" s="12"/>
    </row>
    <row r="2060" spans="3:30" ht="18.75" hidden="1">
      <c r="C2060" s="12"/>
      <c r="D2060" s="13"/>
      <c r="F2060" s="12"/>
      <c r="G2060" s="13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1"/>
      <c r="T2060" s="12"/>
      <c r="U2060" s="121"/>
      <c r="V2060" s="12"/>
      <c r="W2060" s="12"/>
      <c r="X2060" s="12"/>
      <c r="Y2060" s="12"/>
      <c r="Z2060" s="12"/>
      <c r="AA2060" s="12"/>
      <c r="AB2060" s="12"/>
      <c r="AC2060" s="12"/>
      <c r="AD2060" s="12"/>
    </row>
    <row r="2061" spans="3:30" ht="18.75" hidden="1">
      <c r="C2061" s="12"/>
      <c r="D2061" s="13"/>
      <c r="F2061" s="12"/>
      <c r="G2061" s="13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1"/>
      <c r="T2061" s="12"/>
      <c r="U2061" s="121"/>
      <c r="V2061" s="12"/>
      <c r="W2061" s="12"/>
      <c r="X2061" s="12"/>
      <c r="Y2061" s="12"/>
      <c r="Z2061" s="12"/>
      <c r="AA2061" s="12"/>
      <c r="AB2061" s="12"/>
      <c r="AC2061" s="12"/>
      <c r="AD2061" s="12"/>
    </row>
    <row r="2062" spans="3:30" ht="18.75" hidden="1">
      <c r="C2062" s="12"/>
      <c r="D2062" s="13"/>
      <c r="F2062" s="12"/>
      <c r="G2062" s="13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1"/>
      <c r="T2062" s="12"/>
      <c r="U2062" s="121"/>
      <c r="V2062" s="12"/>
      <c r="W2062" s="12"/>
      <c r="X2062" s="12"/>
      <c r="Y2062" s="12"/>
      <c r="Z2062" s="12"/>
      <c r="AA2062" s="12"/>
      <c r="AB2062" s="12"/>
      <c r="AC2062" s="12"/>
      <c r="AD2062" s="12"/>
    </row>
    <row r="2063" spans="3:30" ht="18.75" hidden="1">
      <c r="C2063" s="12"/>
      <c r="D2063" s="13"/>
      <c r="F2063" s="12"/>
      <c r="G2063" s="13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1"/>
      <c r="T2063" s="12"/>
      <c r="U2063" s="121"/>
      <c r="V2063" s="12"/>
      <c r="W2063" s="12"/>
      <c r="X2063" s="12"/>
      <c r="Y2063" s="12"/>
      <c r="Z2063" s="12"/>
      <c r="AA2063" s="12"/>
      <c r="AB2063" s="12"/>
      <c r="AC2063" s="12"/>
      <c r="AD2063" s="12"/>
    </row>
    <row r="2064" spans="3:30" ht="18.75" hidden="1">
      <c r="C2064" s="12"/>
      <c r="D2064" s="13"/>
      <c r="F2064" s="12"/>
      <c r="G2064" s="13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1"/>
      <c r="T2064" s="12"/>
      <c r="U2064" s="121"/>
      <c r="V2064" s="12"/>
      <c r="W2064" s="12"/>
      <c r="X2064" s="12"/>
      <c r="Y2064" s="12"/>
      <c r="Z2064" s="12"/>
      <c r="AA2064" s="12"/>
      <c r="AB2064" s="12"/>
      <c r="AC2064" s="12"/>
      <c r="AD2064" s="12"/>
    </row>
    <row r="2065" spans="3:30" ht="18.75" hidden="1">
      <c r="C2065" s="12"/>
      <c r="D2065" s="13"/>
      <c r="F2065" s="12"/>
      <c r="G2065" s="13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1"/>
      <c r="T2065" s="12"/>
      <c r="U2065" s="121"/>
      <c r="V2065" s="12"/>
      <c r="W2065" s="12"/>
      <c r="X2065" s="12"/>
      <c r="Y2065" s="12"/>
      <c r="Z2065" s="12"/>
      <c r="AA2065" s="12"/>
      <c r="AB2065" s="12"/>
      <c r="AC2065" s="12"/>
      <c r="AD2065" s="12"/>
    </row>
    <row r="2066" spans="3:30" ht="18.75" hidden="1">
      <c r="C2066" s="12"/>
      <c r="D2066" s="13"/>
      <c r="F2066" s="12"/>
      <c r="G2066" s="13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1"/>
      <c r="T2066" s="12"/>
      <c r="U2066" s="121"/>
      <c r="V2066" s="12"/>
      <c r="W2066" s="12"/>
      <c r="X2066" s="12"/>
      <c r="Y2066" s="12"/>
      <c r="Z2066" s="12"/>
      <c r="AA2066" s="12"/>
      <c r="AB2066" s="12"/>
      <c r="AC2066" s="12"/>
      <c r="AD2066" s="12"/>
    </row>
    <row r="2067" spans="3:30" ht="18.75" hidden="1">
      <c r="C2067" s="12"/>
      <c r="D2067" s="13"/>
      <c r="F2067" s="12"/>
      <c r="G2067" s="13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1"/>
      <c r="T2067" s="12"/>
      <c r="U2067" s="121"/>
      <c r="V2067" s="12"/>
      <c r="W2067" s="12"/>
      <c r="X2067" s="12"/>
      <c r="Y2067" s="12"/>
      <c r="Z2067" s="12"/>
      <c r="AA2067" s="12"/>
      <c r="AB2067" s="12"/>
      <c r="AC2067" s="12"/>
      <c r="AD2067" s="12"/>
    </row>
    <row r="2068" spans="3:30" ht="18.75" hidden="1">
      <c r="C2068" s="12"/>
      <c r="D2068" s="13"/>
      <c r="F2068" s="12"/>
      <c r="G2068" s="13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1"/>
      <c r="T2068" s="12"/>
      <c r="U2068" s="121"/>
      <c r="V2068" s="12"/>
      <c r="W2068" s="12"/>
      <c r="X2068" s="12"/>
      <c r="Y2068" s="12"/>
      <c r="Z2068" s="12"/>
      <c r="AA2068" s="12"/>
      <c r="AB2068" s="12"/>
      <c r="AC2068" s="12"/>
      <c r="AD2068" s="12"/>
    </row>
    <row r="2069" spans="3:30" ht="18.75" hidden="1">
      <c r="C2069" s="12"/>
      <c r="D2069" s="13"/>
      <c r="F2069" s="12"/>
      <c r="G2069" s="13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1"/>
      <c r="T2069" s="12"/>
      <c r="U2069" s="121"/>
      <c r="V2069" s="12"/>
      <c r="W2069" s="12"/>
      <c r="X2069" s="12"/>
      <c r="Y2069" s="12"/>
      <c r="Z2069" s="12"/>
      <c r="AA2069" s="12"/>
      <c r="AB2069" s="12"/>
      <c r="AC2069" s="12"/>
      <c r="AD2069" s="12"/>
    </row>
    <row r="2070" spans="3:30" ht="18.75" hidden="1">
      <c r="C2070" s="12"/>
      <c r="D2070" s="13"/>
      <c r="F2070" s="12"/>
      <c r="G2070" s="13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1"/>
      <c r="T2070" s="12"/>
      <c r="U2070" s="121"/>
      <c r="V2070" s="12"/>
      <c r="W2070" s="12"/>
      <c r="X2070" s="12"/>
      <c r="Y2070" s="12"/>
      <c r="Z2070" s="12"/>
      <c r="AA2070" s="12"/>
      <c r="AB2070" s="12"/>
      <c r="AC2070" s="12"/>
      <c r="AD2070" s="12"/>
    </row>
    <row r="2071" spans="3:30" ht="18.75" hidden="1">
      <c r="C2071" s="12"/>
      <c r="D2071" s="13"/>
      <c r="F2071" s="12"/>
      <c r="G2071" s="13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1"/>
      <c r="T2071" s="12"/>
      <c r="U2071" s="121"/>
      <c r="V2071" s="12"/>
      <c r="W2071" s="12"/>
      <c r="X2071" s="12"/>
      <c r="Y2071" s="12"/>
      <c r="Z2071" s="12"/>
      <c r="AA2071" s="12"/>
      <c r="AB2071" s="12"/>
      <c r="AC2071" s="12"/>
      <c r="AD2071" s="12"/>
    </row>
    <row r="2072" spans="3:30" ht="18.75" hidden="1">
      <c r="C2072" s="12"/>
      <c r="D2072" s="13"/>
      <c r="F2072" s="12"/>
      <c r="G2072" s="13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1"/>
      <c r="T2072" s="12"/>
      <c r="U2072" s="121"/>
      <c r="V2072" s="12"/>
      <c r="W2072" s="12"/>
      <c r="X2072" s="12"/>
      <c r="Y2072" s="12"/>
      <c r="Z2072" s="12"/>
      <c r="AA2072" s="12"/>
      <c r="AB2072" s="12"/>
      <c r="AC2072" s="12"/>
      <c r="AD2072" s="12"/>
    </row>
    <row r="2073" spans="3:30" ht="18.75" hidden="1">
      <c r="C2073" s="12"/>
      <c r="D2073" s="13"/>
      <c r="F2073" s="12"/>
      <c r="G2073" s="13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1"/>
      <c r="T2073" s="12"/>
      <c r="U2073" s="121"/>
      <c r="V2073" s="12"/>
      <c r="W2073" s="12"/>
      <c r="X2073" s="12"/>
      <c r="Y2073" s="12"/>
      <c r="Z2073" s="12"/>
      <c r="AA2073" s="12"/>
      <c r="AB2073" s="12"/>
      <c r="AC2073" s="12"/>
      <c r="AD2073" s="12"/>
    </row>
    <row r="2074" spans="3:30" ht="18.75" hidden="1">
      <c r="C2074" s="12"/>
      <c r="D2074" s="13"/>
      <c r="F2074" s="12"/>
      <c r="G2074" s="13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1"/>
      <c r="T2074" s="12"/>
      <c r="U2074" s="121"/>
      <c r="V2074" s="12"/>
      <c r="W2074" s="12"/>
      <c r="X2074" s="12"/>
      <c r="Y2074" s="12"/>
      <c r="Z2074" s="12"/>
      <c r="AA2074" s="12"/>
      <c r="AB2074" s="12"/>
      <c r="AC2074" s="12"/>
      <c r="AD2074" s="12"/>
    </row>
    <row r="2075" spans="3:30" ht="18.75" hidden="1">
      <c r="C2075" s="12"/>
      <c r="D2075" s="13"/>
      <c r="F2075" s="12"/>
      <c r="G2075" s="13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1"/>
      <c r="T2075" s="12"/>
      <c r="U2075" s="121"/>
      <c r="V2075" s="12"/>
      <c r="W2075" s="12"/>
      <c r="X2075" s="12"/>
      <c r="Y2075" s="12"/>
      <c r="Z2075" s="12"/>
      <c r="AA2075" s="12"/>
      <c r="AB2075" s="12"/>
      <c r="AC2075" s="12"/>
      <c r="AD2075" s="12"/>
    </row>
    <row r="2076" spans="3:30" ht="18.75" hidden="1">
      <c r="C2076" s="12"/>
      <c r="D2076" s="13"/>
      <c r="F2076" s="12"/>
      <c r="G2076" s="13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1"/>
      <c r="T2076" s="12"/>
      <c r="U2076" s="121"/>
      <c r="V2076" s="12"/>
      <c r="W2076" s="12"/>
      <c r="X2076" s="12"/>
      <c r="Y2076" s="12"/>
      <c r="Z2076" s="12"/>
      <c r="AA2076" s="12"/>
      <c r="AB2076" s="12"/>
      <c r="AC2076" s="12"/>
      <c r="AD2076" s="12"/>
    </row>
    <row r="2077" spans="3:30" ht="18.75" hidden="1">
      <c r="C2077" s="12"/>
      <c r="D2077" s="13"/>
      <c r="F2077" s="12"/>
      <c r="G2077" s="13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1"/>
      <c r="T2077" s="12"/>
      <c r="U2077" s="121"/>
      <c r="V2077" s="12"/>
      <c r="W2077" s="12"/>
      <c r="X2077" s="12"/>
      <c r="Y2077" s="12"/>
      <c r="Z2077" s="12"/>
      <c r="AA2077" s="12"/>
      <c r="AB2077" s="12"/>
      <c r="AC2077" s="12"/>
      <c r="AD2077" s="12"/>
    </row>
    <row r="2078" spans="3:30" ht="18.75" hidden="1">
      <c r="C2078" s="12"/>
      <c r="D2078" s="13"/>
      <c r="F2078" s="12"/>
      <c r="G2078" s="13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1"/>
      <c r="T2078" s="12"/>
      <c r="U2078" s="121"/>
      <c r="V2078" s="12"/>
      <c r="W2078" s="12"/>
      <c r="X2078" s="12"/>
      <c r="Y2078" s="12"/>
      <c r="Z2078" s="12"/>
      <c r="AA2078" s="12"/>
      <c r="AB2078" s="12"/>
      <c r="AC2078" s="12"/>
      <c r="AD2078" s="12"/>
    </row>
    <row r="2079" spans="3:30" ht="18.75" hidden="1">
      <c r="C2079" s="12"/>
      <c r="D2079" s="13"/>
      <c r="F2079" s="12"/>
      <c r="G2079" s="13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1"/>
      <c r="T2079" s="12"/>
      <c r="U2079" s="121"/>
      <c r="V2079" s="12"/>
      <c r="W2079" s="12"/>
      <c r="X2079" s="12"/>
      <c r="Y2079" s="12"/>
      <c r="Z2079" s="12"/>
      <c r="AA2079" s="12"/>
      <c r="AB2079" s="12"/>
      <c r="AC2079" s="12"/>
      <c r="AD2079" s="12"/>
    </row>
    <row r="2080" spans="3:30" ht="18.75" hidden="1">
      <c r="C2080" s="12"/>
      <c r="D2080" s="13"/>
      <c r="F2080" s="12"/>
      <c r="G2080" s="13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1"/>
      <c r="T2080" s="12"/>
      <c r="U2080" s="121"/>
      <c r="V2080" s="12"/>
      <c r="W2080" s="12"/>
      <c r="X2080" s="12"/>
      <c r="Y2080" s="12"/>
      <c r="Z2080" s="12"/>
      <c r="AA2080" s="12"/>
      <c r="AB2080" s="12"/>
      <c r="AC2080" s="12"/>
      <c r="AD2080" s="12"/>
    </row>
    <row r="2081" spans="3:30" ht="18.75" hidden="1">
      <c r="C2081" s="12"/>
      <c r="D2081" s="13"/>
      <c r="F2081" s="12"/>
      <c r="G2081" s="13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1"/>
      <c r="T2081" s="12"/>
      <c r="U2081" s="121"/>
      <c r="V2081" s="12"/>
      <c r="W2081" s="12"/>
      <c r="X2081" s="12"/>
      <c r="Y2081" s="12"/>
      <c r="Z2081" s="12"/>
      <c r="AA2081" s="12"/>
      <c r="AB2081" s="12"/>
      <c r="AC2081" s="12"/>
      <c r="AD2081" s="12"/>
    </row>
    <row r="2082" spans="3:30" ht="18.75" hidden="1">
      <c r="C2082" s="12"/>
      <c r="D2082" s="13"/>
      <c r="F2082" s="12"/>
      <c r="G2082" s="13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1"/>
      <c r="T2082" s="12"/>
      <c r="U2082" s="121"/>
      <c r="V2082" s="12"/>
      <c r="W2082" s="12"/>
      <c r="X2082" s="12"/>
      <c r="Y2082" s="12"/>
      <c r="Z2082" s="12"/>
      <c r="AA2082" s="12"/>
      <c r="AB2082" s="12"/>
      <c r="AC2082" s="12"/>
      <c r="AD2082" s="12"/>
    </row>
    <row r="2083" spans="3:30" ht="18.75" hidden="1">
      <c r="C2083" s="12"/>
      <c r="D2083" s="13"/>
      <c r="F2083" s="12"/>
      <c r="G2083" s="13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1"/>
      <c r="T2083" s="12"/>
      <c r="U2083" s="121"/>
      <c r="V2083" s="12"/>
      <c r="W2083" s="12"/>
      <c r="X2083" s="12"/>
      <c r="Y2083" s="12"/>
      <c r="Z2083" s="12"/>
      <c r="AA2083" s="12"/>
      <c r="AB2083" s="12"/>
      <c r="AC2083" s="12"/>
      <c r="AD2083" s="12"/>
    </row>
    <row r="2084" spans="3:30" ht="18.75" hidden="1">
      <c r="C2084" s="12"/>
      <c r="D2084" s="13"/>
      <c r="F2084" s="12"/>
      <c r="G2084" s="13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1"/>
      <c r="T2084" s="12"/>
      <c r="U2084" s="121"/>
      <c r="V2084" s="12"/>
      <c r="W2084" s="12"/>
      <c r="X2084" s="12"/>
      <c r="Y2084" s="12"/>
      <c r="Z2084" s="12"/>
      <c r="AA2084" s="12"/>
      <c r="AB2084" s="12"/>
      <c r="AC2084" s="12"/>
      <c r="AD2084" s="12"/>
    </row>
    <row r="2085" spans="3:30" ht="18.75" hidden="1">
      <c r="C2085" s="12"/>
      <c r="D2085" s="13"/>
      <c r="F2085" s="12"/>
      <c r="G2085" s="13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1"/>
      <c r="T2085" s="12"/>
      <c r="U2085" s="121"/>
      <c r="V2085" s="12"/>
      <c r="W2085" s="12"/>
      <c r="X2085" s="12"/>
      <c r="Y2085" s="12"/>
      <c r="Z2085" s="12"/>
      <c r="AA2085" s="12"/>
      <c r="AB2085" s="12"/>
      <c r="AC2085" s="12"/>
      <c r="AD2085" s="12"/>
    </row>
    <row r="2086" spans="3:30" ht="18.75" hidden="1">
      <c r="C2086" s="12"/>
      <c r="D2086" s="13"/>
      <c r="F2086" s="12"/>
      <c r="G2086" s="13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1"/>
      <c r="T2086" s="12"/>
      <c r="U2086" s="121"/>
      <c r="V2086" s="12"/>
      <c r="W2086" s="12"/>
      <c r="X2086" s="12"/>
      <c r="Y2086" s="12"/>
      <c r="Z2086" s="12"/>
      <c r="AA2086" s="12"/>
      <c r="AB2086" s="12"/>
      <c r="AC2086" s="12"/>
      <c r="AD2086" s="12"/>
    </row>
    <row r="2087" spans="3:30" ht="18.75" hidden="1">
      <c r="C2087" s="12"/>
      <c r="D2087" s="13"/>
      <c r="F2087" s="12"/>
      <c r="G2087" s="13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1"/>
      <c r="T2087" s="12"/>
      <c r="U2087" s="121"/>
      <c r="V2087" s="12"/>
      <c r="W2087" s="12"/>
      <c r="X2087" s="12"/>
      <c r="Y2087" s="12"/>
      <c r="Z2087" s="12"/>
      <c r="AA2087" s="12"/>
      <c r="AB2087" s="12"/>
      <c r="AC2087" s="12"/>
      <c r="AD2087" s="12"/>
    </row>
    <row r="2088" spans="3:30" ht="18.75" hidden="1">
      <c r="C2088" s="12"/>
      <c r="D2088" s="13"/>
      <c r="F2088" s="12"/>
      <c r="G2088" s="13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1"/>
      <c r="T2088" s="12"/>
      <c r="U2088" s="121"/>
      <c r="V2088" s="12"/>
      <c r="W2088" s="12"/>
      <c r="X2088" s="12"/>
      <c r="Y2088" s="12"/>
      <c r="Z2088" s="12"/>
      <c r="AA2088" s="12"/>
      <c r="AB2088" s="12"/>
      <c r="AC2088" s="12"/>
      <c r="AD2088" s="12"/>
    </row>
    <row r="2089" spans="3:30" ht="18.75" hidden="1">
      <c r="C2089" s="12"/>
      <c r="D2089" s="13"/>
      <c r="F2089" s="12"/>
      <c r="G2089" s="13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1"/>
      <c r="T2089" s="12"/>
      <c r="U2089" s="121"/>
      <c r="V2089" s="12"/>
      <c r="W2089" s="12"/>
      <c r="X2089" s="12"/>
      <c r="Y2089" s="12"/>
      <c r="Z2089" s="12"/>
      <c r="AA2089" s="12"/>
      <c r="AB2089" s="12"/>
      <c r="AC2089" s="12"/>
      <c r="AD2089" s="12"/>
    </row>
    <row r="2090" spans="3:30" ht="18.75" hidden="1">
      <c r="C2090" s="12"/>
      <c r="D2090" s="13"/>
      <c r="F2090" s="12"/>
      <c r="G2090" s="13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1"/>
      <c r="T2090" s="12"/>
      <c r="U2090" s="121"/>
      <c r="V2090" s="12"/>
      <c r="W2090" s="12"/>
      <c r="X2090" s="12"/>
      <c r="Y2090" s="12"/>
      <c r="Z2090" s="12"/>
      <c r="AA2090" s="12"/>
      <c r="AB2090" s="12"/>
      <c r="AC2090" s="12"/>
      <c r="AD2090" s="12"/>
    </row>
    <row r="2091" spans="3:30" ht="18.75" hidden="1">
      <c r="C2091" s="12"/>
      <c r="D2091" s="13"/>
      <c r="F2091" s="12"/>
      <c r="G2091" s="13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1"/>
      <c r="T2091" s="12"/>
      <c r="U2091" s="121"/>
      <c r="V2091" s="12"/>
      <c r="W2091" s="12"/>
      <c r="X2091" s="12"/>
      <c r="Y2091" s="12"/>
      <c r="Z2091" s="12"/>
      <c r="AA2091" s="12"/>
      <c r="AB2091" s="12"/>
      <c r="AC2091" s="12"/>
      <c r="AD2091" s="12"/>
    </row>
    <row r="2092" spans="3:30" ht="18.75" hidden="1">
      <c r="C2092" s="12"/>
      <c r="D2092" s="13"/>
      <c r="F2092" s="12"/>
      <c r="G2092" s="13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1"/>
      <c r="T2092" s="12"/>
      <c r="U2092" s="121"/>
      <c r="V2092" s="12"/>
      <c r="W2092" s="12"/>
      <c r="X2092" s="12"/>
      <c r="Y2092" s="12"/>
      <c r="Z2092" s="12"/>
      <c r="AA2092" s="12"/>
      <c r="AB2092" s="12"/>
      <c r="AC2092" s="12"/>
      <c r="AD2092" s="12"/>
    </row>
    <row r="2093" spans="3:30" ht="18.75" hidden="1">
      <c r="C2093" s="12"/>
      <c r="D2093" s="13"/>
      <c r="F2093" s="12"/>
      <c r="G2093" s="13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1"/>
      <c r="T2093" s="12"/>
      <c r="U2093" s="121"/>
      <c r="V2093" s="12"/>
      <c r="W2093" s="12"/>
      <c r="X2093" s="12"/>
      <c r="Y2093" s="12"/>
      <c r="Z2093" s="12"/>
      <c r="AA2093" s="12"/>
      <c r="AB2093" s="12"/>
      <c r="AC2093" s="12"/>
      <c r="AD2093" s="12"/>
    </row>
    <row r="2094" spans="3:30" ht="18.75" hidden="1">
      <c r="C2094" s="12"/>
      <c r="D2094" s="13"/>
      <c r="F2094" s="12"/>
      <c r="G2094" s="13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1"/>
      <c r="T2094" s="12"/>
      <c r="U2094" s="121"/>
      <c r="V2094" s="12"/>
      <c r="W2094" s="12"/>
      <c r="X2094" s="12"/>
      <c r="Y2094" s="12"/>
      <c r="Z2094" s="12"/>
      <c r="AA2094" s="12"/>
      <c r="AB2094" s="12"/>
      <c r="AC2094" s="12"/>
      <c r="AD2094" s="12"/>
    </row>
    <row r="2095" spans="3:30" ht="18.75" hidden="1">
      <c r="C2095" s="12"/>
      <c r="D2095" s="13"/>
      <c r="F2095" s="12"/>
      <c r="G2095" s="13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1"/>
      <c r="T2095" s="12"/>
      <c r="U2095" s="121"/>
      <c r="V2095" s="12"/>
      <c r="W2095" s="12"/>
      <c r="X2095" s="12"/>
      <c r="Y2095" s="12"/>
      <c r="Z2095" s="12"/>
      <c r="AA2095" s="12"/>
      <c r="AB2095" s="12"/>
      <c r="AC2095" s="12"/>
      <c r="AD2095" s="12"/>
    </row>
    <row r="2096" spans="3:30" ht="18.75" hidden="1">
      <c r="C2096" s="12"/>
      <c r="D2096" s="13"/>
      <c r="F2096" s="12"/>
      <c r="G2096" s="13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1"/>
      <c r="T2096" s="12"/>
      <c r="U2096" s="121"/>
      <c r="V2096" s="12"/>
      <c r="W2096" s="12"/>
      <c r="X2096" s="12"/>
      <c r="Y2096" s="12"/>
      <c r="Z2096" s="12"/>
      <c r="AA2096" s="12"/>
      <c r="AB2096" s="12"/>
      <c r="AC2096" s="12"/>
      <c r="AD2096" s="12"/>
    </row>
    <row r="2097" spans="3:30" ht="18.75" hidden="1">
      <c r="C2097" s="12"/>
      <c r="D2097" s="13"/>
      <c r="F2097" s="12"/>
      <c r="G2097" s="13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1"/>
      <c r="T2097" s="12"/>
      <c r="U2097" s="121"/>
      <c r="V2097" s="12"/>
      <c r="W2097" s="12"/>
      <c r="X2097" s="12"/>
      <c r="Y2097" s="12"/>
      <c r="Z2097" s="12"/>
      <c r="AA2097" s="12"/>
      <c r="AB2097" s="12"/>
      <c r="AC2097" s="12"/>
      <c r="AD2097" s="12"/>
    </row>
    <row r="2098" spans="3:30" ht="18.75" hidden="1">
      <c r="C2098" s="12"/>
      <c r="D2098" s="13"/>
      <c r="F2098" s="12"/>
      <c r="G2098" s="13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1"/>
      <c r="T2098" s="12"/>
      <c r="U2098" s="121"/>
      <c r="V2098" s="12"/>
      <c r="W2098" s="12"/>
      <c r="X2098" s="12"/>
      <c r="Y2098" s="12"/>
      <c r="Z2098" s="12"/>
      <c r="AA2098" s="12"/>
      <c r="AB2098" s="12"/>
      <c r="AC2098" s="12"/>
      <c r="AD2098" s="12"/>
    </row>
    <row r="2099" spans="3:30" ht="18.75" hidden="1">
      <c r="C2099" s="12"/>
      <c r="D2099" s="13"/>
      <c r="F2099" s="12"/>
      <c r="G2099" s="13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1"/>
      <c r="T2099" s="12"/>
      <c r="U2099" s="121"/>
      <c r="V2099" s="12"/>
      <c r="W2099" s="12"/>
      <c r="X2099" s="12"/>
      <c r="Y2099" s="12"/>
      <c r="Z2099" s="12"/>
      <c r="AA2099" s="12"/>
      <c r="AB2099" s="12"/>
      <c r="AC2099" s="12"/>
      <c r="AD2099" s="12"/>
    </row>
    <row r="2100" spans="3:30" ht="18.75" hidden="1">
      <c r="C2100" s="12"/>
      <c r="D2100" s="13"/>
      <c r="F2100" s="12"/>
      <c r="G2100" s="13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1"/>
      <c r="T2100" s="12"/>
      <c r="U2100" s="121"/>
      <c r="V2100" s="12"/>
      <c r="W2100" s="12"/>
      <c r="X2100" s="12"/>
      <c r="Y2100" s="12"/>
      <c r="Z2100" s="12"/>
      <c r="AA2100" s="12"/>
      <c r="AB2100" s="12"/>
      <c r="AC2100" s="12"/>
      <c r="AD2100" s="12"/>
    </row>
    <row r="2101" spans="3:30" ht="18.75" hidden="1">
      <c r="C2101" s="12"/>
      <c r="D2101" s="13"/>
      <c r="F2101" s="12"/>
      <c r="G2101" s="13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1"/>
      <c r="T2101" s="12"/>
      <c r="U2101" s="121"/>
      <c r="V2101" s="12"/>
      <c r="W2101" s="12"/>
      <c r="X2101" s="12"/>
      <c r="Y2101" s="12"/>
      <c r="Z2101" s="12"/>
      <c r="AA2101" s="12"/>
      <c r="AB2101" s="12"/>
      <c r="AC2101" s="12"/>
      <c r="AD2101" s="12"/>
    </row>
    <row r="2102" spans="3:30" ht="18.75" hidden="1">
      <c r="C2102" s="12"/>
      <c r="D2102" s="13"/>
      <c r="F2102" s="12"/>
      <c r="G2102" s="13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1"/>
      <c r="T2102" s="12"/>
      <c r="U2102" s="121"/>
      <c r="V2102" s="12"/>
      <c r="W2102" s="12"/>
      <c r="X2102" s="12"/>
      <c r="Y2102" s="12"/>
      <c r="Z2102" s="12"/>
      <c r="AA2102" s="12"/>
      <c r="AB2102" s="12"/>
      <c r="AC2102" s="12"/>
      <c r="AD2102" s="12"/>
    </row>
    <row r="2103" spans="3:30" ht="18.75" hidden="1">
      <c r="C2103" s="12"/>
      <c r="D2103" s="13"/>
      <c r="F2103" s="12"/>
      <c r="G2103" s="13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1"/>
      <c r="T2103" s="12"/>
      <c r="U2103" s="121"/>
      <c r="V2103" s="12"/>
      <c r="W2103" s="12"/>
      <c r="X2103" s="12"/>
      <c r="Y2103" s="12"/>
      <c r="Z2103" s="12"/>
      <c r="AA2103" s="12"/>
      <c r="AB2103" s="12"/>
      <c r="AC2103" s="12"/>
      <c r="AD2103" s="12"/>
    </row>
    <row r="2104" spans="3:30" ht="18.75" hidden="1">
      <c r="C2104" s="12"/>
      <c r="D2104" s="13"/>
      <c r="F2104" s="12"/>
      <c r="G2104" s="13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1"/>
      <c r="T2104" s="12"/>
      <c r="U2104" s="121"/>
      <c r="V2104" s="12"/>
      <c r="W2104" s="12"/>
      <c r="X2104" s="12"/>
      <c r="Y2104" s="12"/>
      <c r="Z2104" s="12"/>
      <c r="AA2104" s="12"/>
      <c r="AB2104" s="12"/>
      <c r="AC2104" s="12"/>
      <c r="AD2104" s="12"/>
    </row>
    <row r="2105" spans="3:30" ht="18.75" hidden="1">
      <c r="C2105" s="12"/>
      <c r="D2105" s="13"/>
      <c r="F2105" s="12"/>
      <c r="G2105" s="13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1"/>
      <c r="T2105" s="12"/>
      <c r="U2105" s="121"/>
      <c r="V2105" s="12"/>
      <c r="W2105" s="12"/>
      <c r="X2105" s="12"/>
      <c r="Y2105" s="12"/>
      <c r="Z2105" s="12"/>
      <c r="AA2105" s="12"/>
      <c r="AB2105" s="12"/>
      <c r="AC2105" s="12"/>
      <c r="AD2105" s="12"/>
    </row>
    <row r="2106" spans="3:30" ht="18.75" hidden="1">
      <c r="C2106" s="12"/>
      <c r="D2106" s="13"/>
      <c r="F2106" s="12"/>
      <c r="G2106" s="13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1"/>
      <c r="T2106" s="12"/>
      <c r="U2106" s="121"/>
      <c r="V2106" s="12"/>
      <c r="W2106" s="12"/>
      <c r="X2106" s="12"/>
      <c r="Y2106" s="12"/>
      <c r="Z2106" s="12"/>
      <c r="AA2106" s="12"/>
      <c r="AB2106" s="12"/>
      <c r="AC2106" s="12"/>
      <c r="AD2106" s="12"/>
    </row>
    <row r="2107" spans="3:30" ht="18.75" hidden="1">
      <c r="C2107" s="12"/>
      <c r="D2107" s="13"/>
      <c r="F2107" s="12"/>
      <c r="G2107" s="13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1"/>
      <c r="T2107" s="12"/>
      <c r="U2107" s="121"/>
      <c r="V2107" s="12"/>
      <c r="W2107" s="12"/>
      <c r="X2107" s="12"/>
      <c r="Y2107" s="12"/>
      <c r="Z2107" s="12"/>
      <c r="AA2107" s="12"/>
      <c r="AB2107" s="12"/>
      <c r="AC2107" s="12"/>
      <c r="AD2107" s="12"/>
    </row>
    <row r="2108" spans="3:30" ht="18.75" hidden="1">
      <c r="C2108" s="12"/>
      <c r="D2108" s="13"/>
      <c r="F2108" s="12"/>
      <c r="G2108" s="13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1"/>
      <c r="T2108" s="12"/>
      <c r="U2108" s="121"/>
      <c r="V2108" s="12"/>
      <c r="W2108" s="12"/>
      <c r="X2108" s="12"/>
      <c r="Y2108" s="12"/>
      <c r="Z2108" s="12"/>
      <c r="AA2108" s="12"/>
      <c r="AB2108" s="12"/>
      <c r="AC2108" s="12"/>
      <c r="AD2108" s="12"/>
    </row>
    <row r="2109" spans="3:30" ht="18.75" hidden="1">
      <c r="C2109" s="12"/>
      <c r="D2109" s="13"/>
      <c r="F2109" s="12"/>
      <c r="G2109" s="13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1"/>
      <c r="T2109" s="12"/>
      <c r="U2109" s="121"/>
      <c r="V2109" s="12"/>
      <c r="W2109" s="12"/>
      <c r="X2109" s="12"/>
      <c r="Y2109" s="12"/>
      <c r="Z2109" s="12"/>
      <c r="AA2109" s="12"/>
      <c r="AB2109" s="12"/>
      <c r="AC2109" s="12"/>
      <c r="AD2109" s="12"/>
    </row>
    <row r="2110" spans="3:30" ht="18.75" hidden="1">
      <c r="C2110" s="12"/>
      <c r="D2110" s="13"/>
      <c r="F2110" s="12"/>
      <c r="G2110" s="13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1"/>
      <c r="T2110" s="12"/>
      <c r="U2110" s="121"/>
      <c r="V2110" s="12"/>
      <c r="W2110" s="12"/>
      <c r="X2110" s="12"/>
      <c r="Y2110" s="12"/>
      <c r="Z2110" s="12"/>
      <c r="AA2110" s="12"/>
      <c r="AB2110" s="12"/>
      <c r="AC2110" s="12"/>
      <c r="AD2110" s="12"/>
    </row>
    <row r="2111" spans="3:30" ht="18.75" hidden="1">
      <c r="C2111" s="12"/>
      <c r="D2111" s="13"/>
      <c r="F2111" s="12"/>
      <c r="G2111" s="13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1"/>
      <c r="T2111" s="12"/>
      <c r="U2111" s="121"/>
      <c r="V2111" s="12"/>
      <c r="W2111" s="12"/>
      <c r="X2111" s="12"/>
      <c r="Y2111" s="12"/>
      <c r="Z2111" s="12"/>
      <c r="AA2111" s="12"/>
      <c r="AB2111" s="12"/>
      <c r="AC2111" s="12"/>
      <c r="AD2111" s="12"/>
    </row>
    <row r="2112" spans="3:30" ht="18.75" hidden="1">
      <c r="C2112" s="12"/>
      <c r="D2112" s="13"/>
      <c r="F2112" s="12"/>
      <c r="G2112" s="13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1"/>
      <c r="T2112" s="12"/>
      <c r="U2112" s="121"/>
      <c r="V2112" s="12"/>
      <c r="W2112" s="12"/>
      <c r="X2112" s="12"/>
      <c r="Y2112" s="12"/>
      <c r="Z2112" s="12"/>
      <c r="AA2112" s="12"/>
      <c r="AB2112" s="12"/>
      <c r="AC2112" s="12"/>
      <c r="AD2112" s="12"/>
    </row>
    <row r="2113" spans="3:30" ht="18.75" hidden="1">
      <c r="C2113" s="12"/>
      <c r="D2113" s="13"/>
      <c r="F2113" s="12"/>
      <c r="G2113" s="13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1"/>
      <c r="T2113" s="12"/>
      <c r="U2113" s="121"/>
      <c r="V2113" s="12"/>
      <c r="W2113" s="12"/>
      <c r="X2113" s="12"/>
      <c r="Y2113" s="12"/>
      <c r="Z2113" s="12"/>
      <c r="AA2113" s="12"/>
      <c r="AB2113" s="12"/>
      <c r="AC2113" s="12"/>
      <c r="AD2113" s="12"/>
    </row>
    <row r="2114" spans="3:30" ht="18.75" hidden="1">
      <c r="C2114" s="12"/>
      <c r="D2114" s="13"/>
      <c r="F2114" s="12"/>
      <c r="G2114" s="13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1"/>
      <c r="T2114" s="12"/>
      <c r="U2114" s="121"/>
      <c r="V2114" s="12"/>
      <c r="W2114" s="12"/>
      <c r="X2114" s="12"/>
      <c r="Y2114" s="12"/>
      <c r="Z2114" s="12"/>
      <c r="AA2114" s="12"/>
      <c r="AB2114" s="12"/>
      <c r="AC2114" s="12"/>
      <c r="AD2114" s="12"/>
    </row>
    <row r="2115" spans="3:30" ht="18.75" hidden="1">
      <c r="C2115" s="12"/>
      <c r="D2115" s="13"/>
      <c r="F2115" s="12"/>
      <c r="G2115" s="13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1"/>
      <c r="T2115" s="12"/>
      <c r="U2115" s="121"/>
      <c r="V2115" s="12"/>
      <c r="W2115" s="12"/>
      <c r="X2115" s="12"/>
      <c r="Y2115" s="12"/>
      <c r="Z2115" s="12"/>
      <c r="AA2115" s="12"/>
      <c r="AB2115" s="12"/>
      <c r="AC2115" s="12"/>
      <c r="AD2115" s="12"/>
    </row>
    <row r="2116" spans="3:30" ht="18.75" hidden="1">
      <c r="C2116" s="12"/>
      <c r="D2116" s="13"/>
      <c r="F2116" s="12"/>
      <c r="G2116" s="13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1"/>
      <c r="T2116" s="12"/>
      <c r="U2116" s="121"/>
      <c r="V2116" s="12"/>
      <c r="W2116" s="12"/>
      <c r="X2116" s="12"/>
      <c r="Y2116" s="12"/>
      <c r="Z2116" s="12"/>
      <c r="AA2116" s="12"/>
      <c r="AB2116" s="12"/>
      <c r="AC2116" s="12"/>
      <c r="AD2116" s="12"/>
    </row>
    <row r="2117" spans="3:30" ht="18.75" hidden="1">
      <c r="C2117" s="12"/>
      <c r="D2117" s="13"/>
      <c r="F2117" s="12"/>
      <c r="G2117" s="13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1"/>
      <c r="T2117" s="12"/>
      <c r="U2117" s="121"/>
      <c r="V2117" s="12"/>
      <c r="W2117" s="12"/>
      <c r="X2117" s="12"/>
      <c r="Y2117" s="12"/>
      <c r="Z2117" s="12"/>
      <c r="AA2117" s="12"/>
      <c r="AB2117" s="12"/>
      <c r="AC2117" s="12"/>
      <c r="AD2117" s="12"/>
    </row>
    <row r="2118" spans="3:30" ht="18.75" hidden="1">
      <c r="C2118" s="12"/>
      <c r="D2118" s="13"/>
      <c r="F2118" s="12"/>
      <c r="G2118" s="13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1"/>
      <c r="T2118" s="12"/>
      <c r="U2118" s="121"/>
      <c r="V2118" s="12"/>
      <c r="W2118" s="12"/>
      <c r="X2118" s="12"/>
      <c r="Y2118" s="12"/>
      <c r="Z2118" s="12"/>
      <c r="AA2118" s="12"/>
      <c r="AB2118" s="12"/>
      <c r="AC2118" s="12"/>
      <c r="AD2118" s="12"/>
    </row>
    <row r="2119" spans="3:30" ht="18.75" hidden="1">
      <c r="C2119" s="12"/>
      <c r="D2119" s="13"/>
      <c r="F2119" s="12"/>
      <c r="G2119" s="13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1"/>
      <c r="T2119" s="12"/>
      <c r="U2119" s="121"/>
      <c r="V2119" s="12"/>
      <c r="W2119" s="12"/>
      <c r="X2119" s="12"/>
      <c r="Y2119" s="12"/>
      <c r="Z2119" s="12"/>
      <c r="AA2119" s="12"/>
      <c r="AB2119" s="12"/>
      <c r="AC2119" s="12"/>
      <c r="AD2119" s="12"/>
    </row>
    <row r="2120" spans="3:30" ht="18.75" hidden="1">
      <c r="C2120" s="12"/>
      <c r="D2120" s="13"/>
      <c r="F2120" s="12"/>
      <c r="G2120" s="13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1"/>
      <c r="T2120" s="12"/>
      <c r="U2120" s="121"/>
      <c r="V2120" s="12"/>
      <c r="W2120" s="12"/>
      <c r="X2120" s="12"/>
      <c r="Y2120" s="12"/>
      <c r="Z2120" s="12"/>
      <c r="AA2120" s="12"/>
      <c r="AB2120" s="12"/>
      <c r="AC2120" s="12"/>
      <c r="AD2120" s="12"/>
    </row>
    <row r="2121" spans="3:30" ht="18.75" hidden="1">
      <c r="C2121" s="12"/>
      <c r="D2121" s="13"/>
      <c r="F2121" s="12"/>
      <c r="G2121" s="13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1"/>
      <c r="T2121" s="12"/>
      <c r="U2121" s="121"/>
      <c r="V2121" s="12"/>
      <c r="W2121" s="12"/>
      <c r="X2121" s="12"/>
      <c r="Y2121" s="12"/>
      <c r="Z2121" s="12"/>
      <c r="AA2121" s="12"/>
      <c r="AB2121" s="12"/>
      <c r="AC2121" s="12"/>
      <c r="AD2121" s="12"/>
    </row>
    <row r="2122" spans="3:30" ht="18.75" hidden="1">
      <c r="C2122" s="12"/>
      <c r="D2122" s="13"/>
      <c r="F2122" s="12"/>
      <c r="G2122" s="13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1"/>
      <c r="T2122" s="12"/>
      <c r="U2122" s="121"/>
      <c r="V2122" s="12"/>
      <c r="W2122" s="12"/>
      <c r="X2122" s="12"/>
      <c r="Y2122" s="12"/>
      <c r="Z2122" s="12"/>
      <c r="AA2122" s="12"/>
      <c r="AB2122" s="12"/>
      <c r="AC2122" s="12"/>
      <c r="AD2122" s="12"/>
    </row>
    <row r="2123" spans="3:30" ht="18.75" hidden="1">
      <c r="C2123" s="12"/>
      <c r="D2123" s="13"/>
      <c r="F2123" s="12"/>
      <c r="G2123" s="13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1"/>
      <c r="T2123" s="12"/>
      <c r="U2123" s="121"/>
      <c r="V2123" s="12"/>
      <c r="W2123" s="12"/>
      <c r="X2123" s="12"/>
      <c r="Y2123" s="12"/>
      <c r="Z2123" s="12"/>
      <c r="AA2123" s="12"/>
      <c r="AB2123" s="12"/>
      <c r="AC2123" s="12"/>
      <c r="AD2123" s="12"/>
    </row>
    <row r="2124" spans="3:30" ht="18.75" hidden="1">
      <c r="C2124" s="12"/>
      <c r="D2124" s="13"/>
      <c r="F2124" s="12"/>
      <c r="G2124" s="13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1"/>
      <c r="T2124" s="12"/>
      <c r="U2124" s="121"/>
      <c r="V2124" s="12"/>
      <c r="W2124" s="12"/>
      <c r="X2124" s="12"/>
      <c r="Y2124" s="12"/>
      <c r="Z2124" s="12"/>
      <c r="AA2124" s="12"/>
      <c r="AB2124" s="12"/>
      <c r="AC2124" s="12"/>
      <c r="AD2124" s="12"/>
    </row>
    <row r="2125" spans="3:30" ht="18.75" hidden="1">
      <c r="C2125" s="12"/>
      <c r="D2125" s="13"/>
      <c r="F2125" s="12"/>
      <c r="G2125" s="13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1"/>
      <c r="T2125" s="12"/>
      <c r="U2125" s="121"/>
      <c r="V2125" s="12"/>
      <c r="W2125" s="12"/>
      <c r="X2125" s="12"/>
      <c r="Y2125" s="12"/>
      <c r="Z2125" s="12"/>
      <c r="AA2125" s="12"/>
      <c r="AB2125" s="12"/>
      <c r="AC2125" s="12"/>
      <c r="AD2125" s="12"/>
    </row>
    <row r="2126" spans="3:30" ht="18.75" hidden="1">
      <c r="C2126" s="12"/>
      <c r="D2126" s="13"/>
      <c r="F2126" s="12"/>
      <c r="G2126" s="13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1"/>
      <c r="T2126" s="12"/>
      <c r="U2126" s="121"/>
      <c r="V2126" s="12"/>
      <c r="W2126" s="12"/>
      <c r="X2126" s="12"/>
      <c r="Y2126" s="12"/>
      <c r="Z2126" s="12"/>
      <c r="AA2126" s="12"/>
      <c r="AB2126" s="12"/>
      <c r="AC2126" s="12"/>
      <c r="AD2126" s="12"/>
    </row>
    <row r="2127" spans="3:30" ht="18.75" hidden="1">
      <c r="C2127" s="12"/>
      <c r="D2127" s="13"/>
      <c r="F2127" s="12"/>
      <c r="G2127" s="13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1"/>
      <c r="T2127" s="12"/>
      <c r="U2127" s="121"/>
      <c r="V2127" s="12"/>
      <c r="W2127" s="12"/>
      <c r="X2127" s="12"/>
      <c r="Y2127" s="12"/>
      <c r="Z2127" s="12"/>
      <c r="AA2127" s="12"/>
      <c r="AB2127" s="12"/>
      <c r="AC2127" s="12"/>
      <c r="AD2127" s="12"/>
    </row>
    <row r="2128" spans="3:30" ht="18.75" hidden="1">
      <c r="C2128" s="12"/>
      <c r="D2128" s="13"/>
      <c r="F2128" s="12"/>
      <c r="G2128" s="13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1"/>
      <c r="T2128" s="12"/>
      <c r="U2128" s="121"/>
      <c r="V2128" s="12"/>
      <c r="W2128" s="12"/>
      <c r="X2128" s="12"/>
      <c r="Y2128" s="12"/>
      <c r="Z2128" s="12"/>
      <c r="AA2128" s="12"/>
      <c r="AB2128" s="12"/>
      <c r="AC2128" s="12"/>
      <c r="AD2128" s="12"/>
    </row>
    <row r="2129" spans="3:30" ht="18.75" hidden="1">
      <c r="C2129" s="12"/>
      <c r="D2129" s="13"/>
      <c r="F2129" s="12"/>
      <c r="G2129" s="13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1"/>
      <c r="T2129" s="12"/>
      <c r="U2129" s="121"/>
      <c r="V2129" s="12"/>
      <c r="W2129" s="12"/>
      <c r="X2129" s="12"/>
      <c r="Y2129" s="12"/>
      <c r="Z2129" s="12"/>
      <c r="AA2129" s="12"/>
      <c r="AB2129" s="12"/>
      <c r="AC2129" s="12"/>
      <c r="AD2129" s="12"/>
    </row>
    <row r="2130" spans="3:30" ht="18.75" hidden="1">
      <c r="C2130" s="12"/>
      <c r="D2130" s="13"/>
      <c r="F2130" s="12"/>
      <c r="G2130" s="13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1"/>
      <c r="T2130" s="12"/>
      <c r="U2130" s="121"/>
      <c r="V2130" s="12"/>
      <c r="W2130" s="12"/>
      <c r="X2130" s="12"/>
      <c r="Y2130" s="12"/>
      <c r="Z2130" s="12"/>
      <c r="AA2130" s="12"/>
      <c r="AB2130" s="12"/>
      <c r="AC2130" s="12"/>
      <c r="AD2130" s="12"/>
    </row>
    <row r="2131" spans="3:30" ht="18.75" hidden="1">
      <c r="C2131" s="12"/>
      <c r="D2131" s="13"/>
      <c r="F2131" s="12"/>
      <c r="G2131" s="13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1"/>
      <c r="T2131" s="12"/>
      <c r="U2131" s="121"/>
      <c r="V2131" s="12"/>
      <c r="W2131" s="12"/>
      <c r="X2131" s="12"/>
      <c r="Y2131" s="12"/>
      <c r="Z2131" s="12"/>
      <c r="AA2131" s="12"/>
      <c r="AB2131" s="12"/>
      <c r="AC2131" s="12"/>
      <c r="AD2131" s="12"/>
    </row>
    <row r="2132" spans="3:30" ht="18.75" hidden="1">
      <c r="C2132" s="12"/>
      <c r="D2132" s="13"/>
      <c r="F2132" s="12"/>
      <c r="G2132" s="13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1"/>
      <c r="T2132" s="12"/>
      <c r="U2132" s="121"/>
      <c r="V2132" s="12"/>
      <c r="W2132" s="12"/>
      <c r="X2132" s="12"/>
      <c r="Y2132" s="12"/>
      <c r="Z2132" s="12"/>
      <c r="AA2132" s="12"/>
      <c r="AB2132" s="12"/>
      <c r="AC2132" s="12"/>
      <c r="AD2132" s="12"/>
    </row>
    <row r="2133" spans="3:30" ht="18.75" hidden="1">
      <c r="C2133" s="12"/>
      <c r="D2133" s="13"/>
      <c r="F2133" s="12"/>
      <c r="G2133" s="13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1"/>
      <c r="T2133" s="12"/>
      <c r="U2133" s="121"/>
      <c r="V2133" s="12"/>
      <c r="W2133" s="12"/>
      <c r="X2133" s="12"/>
      <c r="Y2133" s="12"/>
      <c r="Z2133" s="12"/>
      <c r="AA2133" s="12"/>
      <c r="AB2133" s="12"/>
      <c r="AC2133" s="12"/>
      <c r="AD2133" s="12"/>
    </row>
    <row r="2134" spans="3:30" ht="18.75" hidden="1">
      <c r="C2134" s="12"/>
      <c r="D2134" s="13"/>
      <c r="F2134" s="12"/>
      <c r="G2134" s="13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1"/>
      <c r="T2134" s="12"/>
      <c r="U2134" s="121"/>
      <c r="V2134" s="12"/>
      <c r="W2134" s="12"/>
      <c r="X2134" s="12"/>
      <c r="Y2134" s="12"/>
      <c r="Z2134" s="12"/>
      <c r="AA2134" s="12"/>
      <c r="AB2134" s="12"/>
      <c r="AC2134" s="12"/>
      <c r="AD2134" s="12"/>
    </row>
    <row r="2135" spans="3:30" ht="18.75" hidden="1">
      <c r="C2135" s="12"/>
      <c r="D2135" s="13"/>
      <c r="F2135" s="12"/>
      <c r="G2135" s="13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1"/>
      <c r="T2135" s="12"/>
      <c r="U2135" s="121"/>
      <c r="V2135" s="12"/>
      <c r="W2135" s="12"/>
      <c r="X2135" s="12"/>
      <c r="Y2135" s="12"/>
      <c r="Z2135" s="12"/>
      <c r="AA2135" s="12"/>
      <c r="AB2135" s="12"/>
      <c r="AC2135" s="12"/>
      <c r="AD2135" s="12"/>
    </row>
    <row r="2136" spans="3:30" ht="18.75" hidden="1">
      <c r="C2136" s="12"/>
      <c r="D2136" s="13"/>
      <c r="F2136" s="12"/>
      <c r="G2136" s="13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1"/>
      <c r="T2136" s="12"/>
      <c r="U2136" s="121"/>
      <c r="V2136" s="12"/>
      <c r="W2136" s="12"/>
      <c r="X2136" s="12"/>
      <c r="Y2136" s="12"/>
      <c r="Z2136" s="12"/>
      <c r="AA2136" s="12"/>
      <c r="AB2136" s="12"/>
      <c r="AC2136" s="12"/>
      <c r="AD2136" s="12"/>
    </row>
    <row r="2137" spans="3:30" ht="18.75" hidden="1">
      <c r="C2137" s="12"/>
      <c r="D2137" s="13"/>
      <c r="F2137" s="12"/>
      <c r="G2137" s="13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1"/>
      <c r="T2137" s="12"/>
      <c r="U2137" s="121"/>
      <c r="V2137" s="12"/>
      <c r="W2137" s="12"/>
      <c r="X2137" s="12"/>
      <c r="Y2137" s="12"/>
      <c r="Z2137" s="12"/>
      <c r="AA2137" s="12"/>
      <c r="AB2137" s="12"/>
      <c r="AC2137" s="12"/>
      <c r="AD2137" s="12"/>
    </row>
    <row r="2138" spans="3:30" ht="18.75" hidden="1">
      <c r="C2138" s="12"/>
      <c r="D2138" s="13"/>
      <c r="F2138" s="12"/>
      <c r="G2138" s="13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1"/>
      <c r="T2138" s="12"/>
      <c r="U2138" s="121"/>
      <c r="V2138" s="12"/>
      <c r="W2138" s="12"/>
      <c r="X2138" s="12"/>
      <c r="Y2138" s="12"/>
      <c r="Z2138" s="12"/>
      <c r="AA2138" s="12"/>
      <c r="AB2138" s="12"/>
      <c r="AC2138" s="12"/>
      <c r="AD2138" s="12"/>
    </row>
    <row r="2139" spans="3:30" ht="18.75" hidden="1">
      <c r="C2139" s="12"/>
      <c r="D2139" s="13"/>
      <c r="F2139" s="12"/>
      <c r="G2139" s="13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1"/>
      <c r="T2139" s="12"/>
      <c r="U2139" s="121"/>
      <c r="V2139" s="12"/>
      <c r="W2139" s="12"/>
      <c r="X2139" s="12"/>
      <c r="Y2139" s="12"/>
      <c r="Z2139" s="12"/>
      <c r="AA2139" s="12"/>
      <c r="AB2139" s="12"/>
      <c r="AC2139" s="12"/>
      <c r="AD2139" s="12"/>
    </row>
    <row r="2140" spans="3:30" ht="18.75" hidden="1">
      <c r="C2140" s="12"/>
      <c r="D2140" s="13"/>
      <c r="F2140" s="12"/>
      <c r="G2140" s="13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1"/>
      <c r="T2140" s="12"/>
      <c r="U2140" s="121"/>
      <c r="V2140" s="12"/>
      <c r="W2140" s="12"/>
      <c r="X2140" s="12"/>
      <c r="Y2140" s="12"/>
      <c r="Z2140" s="12"/>
      <c r="AA2140" s="12"/>
      <c r="AB2140" s="12"/>
      <c r="AC2140" s="12"/>
      <c r="AD2140" s="12"/>
    </row>
    <row r="2141" spans="3:30" ht="18.75" hidden="1">
      <c r="C2141" s="12"/>
      <c r="D2141" s="13"/>
      <c r="F2141" s="12"/>
      <c r="G2141" s="13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1"/>
      <c r="T2141" s="12"/>
      <c r="U2141" s="121"/>
      <c r="V2141" s="12"/>
      <c r="W2141" s="12"/>
      <c r="X2141" s="12"/>
      <c r="Y2141" s="12"/>
      <c r="Z2141" s="12"/>
      <c r="AA2141" s="12"/>
      <c r="AB2141" s="12"/>
      <c r="AC2141" s="12"/>
      <c r="AD2141" s="12"/>
    </row>
    <row r="2142" spans="3:30" ht="18.75" hidden="1">
      <c r="C2142" s="12"/>
      <c r="D2142" s="13"/>
      <c r="F2142" s="12"/>
      <c r="G2142" s="13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1"/>
      <c r="T2142" s="12"/>
      <c r="U2142" s="121"/>
      <c r="V2142" s="12"/>
      <c r="W2142" s="12"/>
      <c r="X2142" s="12"/>
      <c r="Y2142" s="12"/>
      <c r="Z2142" s="12"/>
      <c r="AA2142" s="12"/>
      <c r="AB2142" s="12"/>
      <c r="AC2142" s="12"/>
      <c r="AD2142" s="12"/>
    </row>
    <row r="2143" spans="3:30" ht="18.75" hidden="1">
      <c r="C2143" s="12"/>
      <c r="D2143" s="13"/>
      <c r="F2143" s="12"/>
      <c r="G2143" s="13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1"/>
      <c r="T2143" s="12"/>
      <c r="U2143" s="121"/>
      <c r="V2143" s="12"/>
      <c r="W2143" s="12"/>
      <c r="X2143" s="12"/>
      <c r="Y2143" s="12"/>
      <c r="Z2143" s="12"/>
      <c r="AA2143" s="12"/>
      <c r="AB2143" s="12"/>
      <c r="AC2143" s="12"/>
      <c r="AD2143" s="12"/>
    </row>
    <row r="2144" spans="3:30" ht="18.75" hidden="1">
      <c r="C2144" s="12"/>
      <c r="D2144" s="13"/>
      <c r="F2144" s="12"/>
      <c r="G2144" s="13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1"/>
      <c r="T2144" s="12"/>
      <c r="U2144" s="121"/>
      <c r="V2144" s="12"/>
      <c r="W2144" s="12"/>
      <c r="X2144" s="12"/>
      <c r="Y2144" s="12"/>
      <c r="Z2144" s="12"/>
      <c r="AA2144" s="12"/>
      <c r="AB2144" s="12"/>
      <c r="AC2144" s="12"/>
      <c r="AD2144" s="12"/>
    </row>
    <row r="2145" spans="3:30" ht="18.75" hidden="1">
      <c r="C2145" s="12"/>
      <c r="D2145" s="13"/>
      <c r="F2145" s="12"/>
      <c r="G2145" s="13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1"/>
      <c r="T2145" s="12"/>
      <c r="U2145" s="121"/>
      <c r="V2145" s="12"/>
      <c r="W2145" s="12"/>
      <c r="X2145" s="12"/>
      <c r="Y2145" s="12"/>
      <c r="Z2145" s="12"/>
      <c r="AA2145" s="12"/>
      <c r="AB2145" s="12"/>
      <c r="AC2145" s="12"/>
      <c r="AD2145" s="12"/>
    </row>
    <row r="2146" spans="3:30" ht="18.75" hidden="1">
      <c r="C2146" s="12"/>
      <c r="D2146" s="13"/>
      <c r="F2146" s="12"/>
      <c r="G2146" s="13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1"/>
      <c r="T2146" s="12"/>
      <c r="U2146" s="121"/>
      <c r="V2146" s="12"/>
      <c r="W2146" s="12"/>
      <c r="X2146" s="12"/>
      <c r="Y2146" s="12"/>
      <c r="Z2146" s="12"/>
      <c r="AA2146" s="12"/>
      <c r="AB2146" s="12"/>
      <c r="AC2146" s="12"/>
      <c r="AD2146" s="12"/>
    </row>
    <row r="2147" spans="3:30" ht="18.75" hidden="1">
      <c r="C2147" s="12"/>
      <c r="D2147" s="13"/>
      <c r="F2147" s="12"/>
      <c r="G2147" s="13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1"/>
      <c r="T2147" s="12"/>
      <c r="U2147" s="121"/>
      <c r="V2147" s="12"/>
      <c r="W2147" s="12"/>
      <c r="X2147" s="12"/>
      <c r="Y2147" s="12"/>
      <c r="Z2147" s="12"/>
      <c r="AA2147" s="12"/>
      <c r="AB2147" s="12"/>
      <c r="AC2147" s="12"/>
      <c r="AD2147" s="12"/>
    </row>
    <row r="2148" spans="3:30" ht="18.75" hidden="1">
      <c r="C2148" s="12"/>
      <c r="D2148" s="13"/>
      <c r="F2148" s="12"/>
      <c r="G2148" s="13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1"/>
      <c r="T2148" s="12"/>
      <c r="U2148" s="121"/>
      <c r="V2148" s="12"/>
      <c r="W2148" s="12"/>
      <c r="X2148" s="12"/>
      <c r="Y2148" s="12"/>
      <c r="Z2148" s="12"/>
      <c r="AA2148" s="12"/>
      <c r="AB2148" s="12"/>
      <c r="AC2148" s="12"/>
      <c r="AD2148" s="12"/>
    </row>
    <row r="2149" spans="3:30" ht="18.75" hidden="1">
      <c r="C2149" s="12"/>
      <c r="D2149" s="13"/>
      <c r="F2149" s="12"/>
      <c r="G2149" s="13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1"/>
      <c r="T2149" s="12"/>
      <c r="U2149" s="121"/>
      <c r="V2149" s="12"/>
      <c r="W2149" s="12"/>
      <c r="X2149" s="12"/>
      <c r="Y2149" s="12"/>
      <c r="Z2149" s="12"/>
      <c r="AA2149" s="12"/>
      <c r="AB2149" s="12"/>
      <c r="AC2149" s="12"/>
      <c r="AD2149" s="12"/>
    </row>
    <row r="2150" spans="3:30" ht="18.75" hidden="1">
      <c r="C2150" s="12"/>
      <c r="D2150" s="13"/>
      <c r="F2150" s="12"/>
      <c r="G2150" s="13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1"/>
      <c r="T2150" s="12"/>
      <c r="U2150" s="121"/>
      <c r="V2150" s="12"/>
      <c r="W2150" s="12"/>
      <c r="X2150" s="12"/>
      <c r="Y2150" s="12"/>
      <c r="Z2150" s="12"/>
      <c r="AA2150" s="12"/>
      <c r="AB2150" s="12"/>
      <c r="AC2150" s="12"/>
      <c r="AD2150" s="12"/>
    </row>
    <row r="2151" spans="3:30" ht="18.75" hidden="1">
      <c r="C2151" s="12"/>
      <c r="D2151" s="13"/>
      <c r="F2151" s="12"/>
      <c r="G2151" s="13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1"/>
      <c r="T2151" s="12"/>
      <c r="U2151" s="121"/>
      <c r="V2151" s="12"/>
      <c r="W2151" s="12"/>
      <c r="X2151" s="12"/>
      <c r="Y2151" s="12"/>
      <c r="Z2151" s="12"/>
      <c r="AA2151" s="12"/>
      <c r="AB2151" s="12"/>
      <c r="AC2151" s="12"/>
      <c r="AD2151" s="12"/>
    </row>
    <row r="2152" spans="3:30" ht="18.75" hidden="1">
      <c r="C2152" s="12"/>
      <c r="D2152" s="13"/>
      <c r="F2152" s="12"/>
      <c r="G2152" s="13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1"/>
      <c r="T2152" s="12"/>
      <c r="U2152" s="121"/>
      <c r="V2152" s="12"/>
      <c r="W2152" s="12"/>
      <c r="X2152" s="12"/>
      <c r="Y2152" s="12"/>
      <c r="Z2152" s="12"/>
      <c r="AA2152" s="12"/>
      <c r="AB2152" s="12"/>
      <c r="AC2152" s="12"/>
      <c r="AD2152" s="12"/>
    </row>
    <row r="2153" spans="3:30" ht="18.75" hidden="1">
      <c r="C2153" s="12"/>
      <c r="D2153" s="13"/>
      <c r="F2153" s="12"/>
      <c r="G2153" s="13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1"/>
      <c r="T2153" s="12"/>
      <c r="U2153" s="121"/>
      <c r="V2153" s="12"/>
      <c r="W2153" s="12"/>
      <c r="X2153" s="12"/>
      <c r="Y2153" s="12"/>
      <c r="Z2153" s="12"/>
      <c r="AA2153" s="12"/>
      <c r="AB2153" s="12"/>
      <c r="AC2153" s="12"/>
      <c r="AD2153" s="12"/>
    </row>
    <row r="2154" spans="3:30" ht="18.75" hidden="1">
      <c r="C2154" s="12"/>
      <c r="D2154" s="13"/>
      <c r="F2154" s="12"/>
      <c r="G2154" s="13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1"/>
      <c r="T2154" s="12"/>
      <c r="U2154" s="121"/>
      <c r="V2154" s="12"/>
      <c r="W2154" s="12"/>
      <c r="X2154" s="12"/>
      <c r="Y2154" s="12"/>
      <c r="Z2154" s="12"/>
      <c r="AA2154" s="12"/>
      <c r="AB2154" s="12"/>
      <c r="AC2154" s="12"/>
      <c r="AD2154" s="12"/>
    </row>
    <row r="2155" spans="3:30" ht="18.75" hidden="1">
      <c r="C2155" s="12"/>
      <c r="D2155" s="13"/>
      <c r="F2155" s="12"/>
      <c r="G2155" s="13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1"/>
      <c r="T2155" s="12"/>
      <c r="U2155" s="121"/>
      <c r="V2155" s="12"/>
      <c r="W2155" s="12"/>
      <c r="X2155" s="12"/>
      <c r="Y2155" s="12"/>
      <c r="Z2155" s="12"/>
      <c r="AA2155" s="12"/>
      <c r="AB2155" s="12"/>
      <c r="AC2155" s="12"/>
      <c r="AD2155" s="12"/>
    </row>
    <row r="2156" spans="3:30" ht="18.75" hidden="1">
      <c r="C2156" s="12"/>
      <c r="D2156" s="13"/>
      <c r="F2156" s="12"/>
      <c r="G2156" s="13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1"/>
      <c r="T2156" s="12"/>
      <c r="U2156" s="121"/>
      <c r="V2156" s="12"/>
      <c r="W2156" s="12"/>
      <c r="X2156" s="12"/>
      <c r="Y2156" s="12"/>
      <c r="Z2156" s="12"/>
      <c r="AA2156" s="12"/>
      <c r="AB2156" s="12"/>
      <c r="AC2156" s="12"/>
      <c r="AD2156" s="12"/>
    </row>
    <row r="2157" spans="3:30" ht="18.75" hidden="1">
      <c r="C2157" s="12"/>
      <c r="D2157" s="13"/>
      <c r="F2157" s="12"/>
      <c r="G2157" s="13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1"/>
      <c r="T2157" s="12"/>
      <c r="U2157" s="121"/>
      <c r="V2157" s="12"/>
      <c r="W2157" s="12"/>
      <c r="X2157" s="12"/>
      <c r="Y2157" s="12"/>
      <c r="Z2157" s="12"/>
      <c r="AA2157" s="12"/>
      <c r="AB2157" s="12"/>
      <c r="AC2157" s="12"/>
      <c r="AD2157" s="12"/>
    </row>
    <row r="2158" spans="3:30" ht="18.75" hidden="1">
      <c r="C2158" s="12"/>
      <c r="D2158" s="13"/>
      <c r="F2158" s="12"/>
      <c r="G2158" s="13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1"/>
      <c r="T2158" s="12"/>
      <c r="U2158" s="121"/>
      <c r="V2158" s="12"/>
      <c r="W2158" s="12"/>
      <c r="X2158" s="12"/>
      <c r="Y2158" s="12"/>
      <c r="Z2158" s="12"/>
      <c r="AA2158" s="12"/>
      <c r="AB2158" s="12"/>
      <c r="AC2158" s="12"/>
      <c r="AD2158" s="12"/>
    </row>
    <row r="2159" spans="3:30" ht="18.75" hidden="1">
      <c r="C2159" s="12"/>
      <c r="D2159" s="13"/>
      <c r="F2159" s="12"/>
      <c r="G2159" s="13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1"/>
      <c r="T2159" s="12"/>
      <c r="U2159" s="121"/>
      <c r="V2159" s="12"/>
      <c r="W2159" s="12"/>
      <c r="X2159" s="12"/>
      <c r="Y2159" s="12"/>
      <c r="Z2159" s="12"/>
      <c r="AA2159" s="12"/>
      <c r="AB2159" s="12"/>
      <c r="AC2159" s="12"/>
      <c r="AD2159" s="12"/>
    </row>
    <row r="2160" spans="3:30" ht="18.75" hidden="1">
      <c r="C2160" s="12"/>
      <c r="D2160" s="13"/>
      <c r="F2160" s="12"/>
      <c r="G2160" s="13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1"/>
      <c r="T2160" s="12"/>
      <c r="U2160" s="121"/>
      <c r="V2160" s="12"/>
      <c r="W2160" s="12"/>
      <c r="X2160" s="12"/>
      <c r="Y2160" s="12"/>
      <c r="Z2160" s="12"/>
      <c r="AA2160" s="12"/>
      <c r="AB2160" s="12"/>
      <c r="AC2160" s="12"/>
      <c r="AD2160" s="12"/>
    </row>
    <row r="2161" spans="3:30" ht="18.75" hidden="1">
      <c r="C2161" s="12"/>
      <c r="D2161" s="13"/>
      <c r="F2161" s="12"/>
      <c r="G2161" s="13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1"/>
      <c r="T2161" s="12"/>
      <c r="U2161" s="121"/>
      <c r="V2161" s="12"/>
      <c r="W2161" s="12"/>
      <c r="X2161" s="12"/>
      <c r="Y2161" s="12"/>
      <c r="Z2161" s="12"/>
      <c r="AA2161" s="12"/>
      <c r="AB2161" s="12"/>
      <c r="AC2161" s="12"/>
      <c r="AD2161" s="12"/>
    </row>
    <row r="2162" spans="3:30" ht="18.75" hidden="1">
      <c r="C2162" s="12"/>
      <c r="D2162" s="13"/>
      <c r="F2162" s="12"/>
      <c r="G2162" s="13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1"/>
      <c r="T2162" s="12"/>
      <c r="U2162" s="121"/>
      <c r="V2162" s="12"/>
      <c r="W2162" s="12"/>
      <c r="X2162" s="12"/>
      <c r="Y2162" s="12"/>
      <c r="Z2162" s="12"/>
      <c r="AA2162" s="12"/>
      <c r="AB2162" s="12"/>
      <c r="AC2162" s="12"/>
      <c r="AD2162" s="12"/>
    </row>
    <row r="2163" spans="3:30" ht="18.75" hidden="1">
      <c r="C2163" s="12"/>
      <c r="D2163" s="13"/>
      <c r="F2163" s="12"/>
      <c r="G2163" s="13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1"/>
      <c r="T2163" s="12"/>
      <c r="U2163" s="121"/>
      <c r="V2163" s="12"/>
      <c r="W2163" s="12"/>
      <c r="X2163" s="12"/>
      <c r="Y2163" s="12"/>
      <c r="Z2163" s="12"/>
      <c r="AA2163" s="12"/>
      <c r="AB2163" s="12"/>
      <c r="AC2163" s="12"/>
      <c r="AD2163" s="12"/>
    </row>
    <row r="2164" spans="3:30" ht="18.75" hidden="1">
      <c r="C2164" s="12"/>
      <c r="D2164" s="13"/>
      <c r="F2164" s="12"/>
      <c r="G2164" s="13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1"/>
      <c r="T2164" s="12"/>
      <c r="U2164" s="121"/>
      <c r="V2164" s="12"/>
      <c r="W2164" s="12"/>
      <c r="X2164" s="12"/>
      <c r="Y2164" s="12"/>
      <c r="Z2164" s="12"/>
      <c r="AA2164" s="12"/>
      <c r="AB2164" s="12"/>
      <c r="AC2164" s="12"/>
      <c r="AD2164" s="12"/>
    </row>
    <row r="2165" spans="3:30" ht="18.75" hidden="1">
      <c r="C2165" s="12"/>
      <c r="D2165" s="13"/>
      <c r="F2165" s="12"/>
      <c r="G2165" s="13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1"/>
      <c r="T2165" s="12"/>
      <c r="U2165" s="121"/>
      <c r="V2165" s="12"/>
      <c r="W2165" s="12"/>
      <c r="X2165" s="12"/>
      <c r="Y2165" s="12"/>
      <c r="Z2165" s="12"/>
      <c r="AA2165" s="12"/>
      <c r="AB2165" s="12"/>
      <c r="AC2165" s="12"/>
      <c r="AD2165" s="12"/>
    </row>
    <row r="2166" spans="3:30" ht="18.75" hidden="1">
      <c r="C2166" s="12"/>
      <c r="D2166" s="13"/>
      <c r="F2166" s="12"/>
      <c r="G2166" s="13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1"/>
      <c r="T2166" s="12"/>
      <c r="U2166" s="121"/>
      <c r="V2166" s="12"/>
      <c r="W2166" s="12"/>
      <c r="X2166" s="12"/>
      <c r="Y2166" s="12"/>
      <c r="Z2166" s="12"/>
      <c r="AA2166" s="12"/>
      <c r="AB2166" s="12"/>
      <c r="AC2166" s="12"/>
      <c r="AD2166" s="12"/>
    </row>
    <row r="2167" spans="3:30" ht="18.75" hidden="1">
      <c r="C2167" s="12"/>
      <c r="D2167" s="13"/>
      <c r="F2167" s="12"/>
      <c r="G2167" s="13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1"/>
      <c r="T2167" s="12"/>
      <c r="U2167" s="121"/>
      <c r="V2167" s="12"/>
      <c r="W2167" s="12"/>
      <c r="X2167" s="12"/>
      <c r="Y2167" s="12"/>
      <c r="Z2167" s="12"/>
      <c r="AA2167" s="12"/>
      <c r="AB2167" s="12"/>
      <c r="AC2167" s="12"/>
      <c r="AD2167" s="12"/>
    </row>
    <row r="2168" spans="3:30" ht="18.75" hidden="1">
      <c r="C2168" s="12"/>
      <c r="D2168" s="13"/>
      <c r="F2168" s="12"/>
      <c r="G2168" s="13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1"/>
      <c r="T2168" s="12"/>
      <c r="U2168" s="121"/>
      <c r="V2168" s="12"/>
      <c r="W2168" s="12"/>
      <c r="X2168" s="12"/>
      <c r="Y2168" s="12"/>
      <c r="Z2168" s="12"/>
      <c r="AA2168" s="12"/>
      <c r="AB2168" s="12"/>
      <c r="AC2168" s="12"/>
      <c r="AD2168" s="12"/>
    </row>
    <row r="2169" spans="3:30" ht="18.75" hidden="1">
      <c r="C2169" s="12"/>
      <c r="D2169" s="13"/>
      <c r="F2169" s="12"/>
      <c r="G2169" s="13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1"/>
      <c r="T2169" s="12"/>
      <c r="U2169" s="121"/>
      <c r="V2169" s="12"/>
      <c r="W2169" s="12"/>
      <c r="X2169" s="12"/>
      <c r="Y2169" s="12"/>
      <c r="Z2169" s="12"/>
      <c r="AA2169" s="12"/>
      <c r="AB2169" s="12"/>
      <c r="AC2169" s="12"/>
      <c r="AD2169" s="12"/>
    </row>
    <row r="2170" spans="3:30" ht="18.75" hidden="1">
      <c r="C2170" s="12"/>
      <c r="D2170" s="13"/>
      <c r="F2170" s="12"/>
      <c r="G2170" s="13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1"/>
      <c r="T2170" s="12"/>
      <c r="U2170" s="121"/>
      <c r="V2170" s="12"/>
      <c r="W2170" s="12"/>
      <c r="X2170" s="12"/>
      <c r="Y2170" s="12"/>
      <c r="Z2170" s="12"/>
      <c r="AA2170" s="12"/>
      <c r="AB2170" s="12"/>
      <c r="AC2170" s="12"/>
      <c r="AD2170" s="12"/>
    </row>
    <row r="2171" spans="3:30" ht="18.75" hidden="1">
      <c r="C2171" s="12"/>
      <c r="D2171" s="13"/>
      <c r="F2171" s="12"/>
      <c r="G2171" s="13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1"/>
      <c r="T2171" s="12"/>
      <c r="U2171" s="121"/>
      <c r="V2171" s="12"/>
      <c r="W2171" s="12"/>
      <c r="X2171" s="12"/>
      <c r="Y2171" s="12"/>
      <c r="Z2171" s="12"/>
      <c r="AA2171" s="12"/>
      <c r="AB2171" s="12"/>
      <c r="AC2171" s="12"/>
      <c r="AD2171" s="12"/>
    </row>
    <row r="2172" spans="3:30" ht="18.75" hidden="1">
      <c r="C2172" s="12"/>
      <c r="D2172" s="13"/>
      <c r="F2172" s="12"/>
      <c r="G2172" s="13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1"/>
      <c r="T2172" s="12"/>
      <c r="U2172" s="121"/>
      <c r="V2172" s="12"/>
      <c r="W2172" s="12"/>
      <c r="X2172" s="12"/>
      <c r="Y2172" s="12"/>
      <c r="Z2172" s="12"/>
      <c r="AA2172" s="12"/>
      <c r="AB2172" s="12"/>
      <c r="AC2172" s="12"/>
      <c r="AD2172" s="12"/>
    </row>
    <row r="2173" spans="3:30" ht="18.75" hidden="1">
      <c r="C2173" s="12"/>
      <c r="D2173" s="13"/>
      <c r="F2173" s="12"/>
      <c r="G2173" s="13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1"/>
      <c r="T2173" s="12"/>
      <c r="U2173" s="121"/>
      <c r="V2173" s="12"/>
      <c r="W2173" s="12"/>
      <c r="X2173" s="12"/>
      <c r="Y2173" s="12"/>
      <c r="Z2173" s="12"/>
      <c r="AA2173" s="12"/>
      <c r="AB2173" s="12"/>
      <c r="AC2173" s="12"/>
      <c r="AD2173" s="12"/>
    </row>
    <row r="2174" spans="3:30" ht="18.75" hidden="1">
      <c r="C2174" s="12"/>
      <c r="D2174" s="13"/>
      <c r="F2174" s="12"/>
      <c r="G2174" s="13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1"/>
      <c r="T2174" s="12"/>
      <c r="U2174" s="121"/>
      <c r="V2174" s="12"/>
      <c r="W2174" s="12"/>
      <c r="X2174" s="12"/>
      <c r="Y2174" s="12"/>
      <c r="Z2174" s="12"/>
      <c r="AA2174" s="12"/>
      <c r="AB2174" s="12"/>
      <c r="AC2174" s="12"/>
      <c r="AD2174" s="12"/>
    </row>
    <row r="2175" spans="3:30" ht="18.75" hidden="1">
      <c r="C2175" s="12"/>
      <c r="D2175" s="13"/>
      <c r="F2175" s="12"/>
      <c r="G2175" s="13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1"/>
      <c r="T2175" s="12"/>
      <c r="U2175" s="121"/>
      <c r="V2175" s="12"/>
      <c r="W2175" s="12"/>
      <c r="X2175" s="12"/>
      <c r="Y2175" s="12"/>
      <c r="Z2175" s="12"/>
      <c r="AA2175" s="12"/>
      <c r="AB2175" s="12"/>
      <c r="AC2175" s="12"/>
      <c r="AD2175" s="12"/>
    </row>
    <row r="2176" spans="3:30" ht="18.75" hidden="1">
      <c r="C2176" s="12"/>
      <c r="D2176" s="13"/>
      <c r="F2176" s="12"/>
      <c r="G2176" s="13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1"/>
      <c r="T2176" s="12"/>
      <c r="U2176" s="121"/>
      <c r="V2176" s="12"/>
      <c r="W2176" s="12"/>
      <c r="X2176" s="12"/>
      <c r="Y2176" s="12"/>
      <c r="Z2176" s="12"/>
      <c r="AA2176" s="12"/>
      <c r="AB2176" s="12"/>
      <c r="AC2176" s="12"/>
      <c r="AD2176" s="12"/>
    </row>
    <row r="2177" spans="3:30" ht="18.75" hidden="1">
      <c r="C2177" s="12"/>
      <c r="D2177" s="13"/>
      <c r="F2177" s="12"/>
      <c r="G2177" s="13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1"/>
      <c r="T2177" s="12"/>
      <c r="U2177" s="121"/>
      <c r="V2177" s="12"/>
      <c r="W2177" s="12"/>
      <c r="X2177" s="12"/>
      <c r="Y2177" s="12"/>
      <c r="Z2177" s="12"/>
      <c r="AA2177" s="12"/>
      <c r="AB2177" s="12"/>
      <c r="AC2177" s="12"/>
      <c r="AD2177" s="12"/>
    </row>
    <row r="2178" spans="3:30" ht="18.75" hidden="1">
      <c r="C2178" s="12"/>
      <c r="D2178" s="13"/>
      <c r="F2178" s="12"/>
      <c r="G2178" s="13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1"/>
      <c r="T2178" s="12"/>
      <c r="U2178" s="121"/>
      <c r="V2178" s="12"/>
      <c r="W2178" s="12"/>
      <c r="X2178" s="12"/>
      <c r="Y2178" s="12"/>
      <c r="Z2178" s="12"/>
      <c r="AA2178" s="12"/>
      <c r="AB2178" s="12"/>
      <c r="AC2178" s="12"/>
      <c r="AD2178" s="12"/>
    </row>
    <row r="2179" spans="3:30" ht="18.75" hidden="1">
      <c r="C2179" s="12"/>
      <c r="D2179" s="13"/>
      <c r="F2179" s="12"/>
      <c r="G2179" s="13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1"/>
      <c r="T2179" s="12"/>
      <c r="U2179" s="121"/>
      <c r="V2179" s="12"/>
      <c r="W2179" s="12"/>
      <c r="X2179" s="12"/>
      <c r="Y2179" s="12"/>
      <c r="Z2179" s="12"/>
      <c r="AA2179" s="12"/>
      <c r="AB2179" s="12"/>
      <c r="AC2179" s="12"/>
      <c r="AD2179" s="12"/>
    </row>
    <row r="2180" spans="3:30" ht="18.75" hidden="1">
      <c r="C2180" s="12"/>
      <c r="D2180" s="13"/>
      <c r="F2180" s="12"/>
      <c r="G2180" s="13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1"/>
      <c r="T2180" s="12"/>
      <c r="U2180" s="121"/>
      <c r="V2180" s="12"/>
      <c r="W2180" s="12"/>
      <c r="X2180" s="12"/>
      <c r="Y2180" s="12"/>
      <c r="Z2180" s="12"/>
      <c r="AA2180" s="12"/>
      <c r="AB2180" s="12"/>
      <c r="AC2180" s="12"/>
      <c r="AD2180" s="12"/>
    </row>
    <row r="2181" spans="3:30" ht="18.75" hidden="1">
      <c r="C2181" s="12"/>
      <c r="D2181" s="13"/>
      <c r="F2181" s="12"/>
      <c r="G2181" s="13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1"/>
      <c r="T2181" s="12"/>
      <c r="U2181" s="121"/>
      <c r="V2181" s="12"/>
      <c r="W2181" s="12"/>
      <c r="X2181" s="12"/>
      <c r="Y2181" s="12"/>
      <c r="Z2181" s="12"/>
      <c r="AA2181" s="12"/>
      <c r="AB2181" s="12"/>
      <c r="AC2181" s="12"/>
      <c r="AD2181" s="12"/>
    </row>
    <row r="2182" spans="3:30" ht="18.75" hidden="1">
      <c r="C2182" s="12"/>
      <c r="D2182" s="13"/>
      <c r="F2182" s="12"/>
      <c r="G2182" s="13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1"/>
      <c r="T2182" s="12"/>
      <c r="U2182" s="121"/>
      <c r="V2182" s="12"/>
      <c r="W2182" s="12"/>
      <c r="X2182" s="12"/>
      <c r="Y2182" s="12"/>
      <c r="Z2182" s="12"/>
      <c r="AA2182" s="12"/>
      <c r="AB2182" s="12"/>
      <c r="AC2182" s="12"/>
      <c r="AD2182" s="12"/>
    </row>
    <row r="2183" spans="3:30" ht="18.75" hidden="1">
      <c r="C2183" s="12"/>
      <c r="D2183" s="13"/>
      <c r="F2183" s="12"/>
      <c r="G2183" s="13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1"/>
      <c r="T2183" s="12"/>
      <c r="U2183" s="121"/>
      <c r="V2183" s="12"/>
      <c r="W2183" s="12"/>
      <c r="X2183" s="12"/>
      <c r="Y2183" s="12"/>
      <c r="Z2183" s="12"/>
      <c r="AA2183" s="12"/>
      <c r="AB2183" s="12"/>
      <c r="AC2183" s="12"/>
      <c r="AD2183" s="12"/>
    </row>
    <row r="2184" spans="3:30" ht="18.75" hidden="1">
      <c r="C2184" s="12"/>
      <c r="D2184" s="13"/>
      <c r="F2184" s="12"/>
      <c r="G2184" s="13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1"/>
      <c r="T2184" s="12"/>
      <c r="U2184" s="121"/>
      <c r="V2184" s="12"/>
      <c r="W2184" s="12"/>
      <c r="X2184" s="12"/>
      <c r="Y2184" s="12"/>
      <c r="Z2184" s="12"/>
      <c r="AA2184" s="12"/>
      <c r="AB2184" s="12"/>
      <c r="AC2184" s="12"/>
      <c r="AD2184" s="12"/>
    </row>
    <row r="2185" spans="3:30" ht="18.75" hidden="1">
      <c r="C2185" s="12"/>
      <c r="D2185" s="13"/>
      <c r="F2185" s="12"/>
      <c r="G2185" s="13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1"/>
      <c r="T2185" s="12"/>
      <c r="U2185" s="121"/>
      <c r="V2185" s="12"/>
      <c r="W2185" s="12"/>
      <c r="X2185" s="12"/>
      <c r="Y2185" s="12"/>
      <c r="Z2185" s="12"/>
      <c r="AA2185" s="12"/>
      <c r="AB2185" s="12"/>
      <c r="AC2185" s="12"/>
      <c r="AD2185" s="12"/>
    </row>
    <row r="2186" spans="3:30" ht="18.75" hidden="1">
      <c r="C2186" s="12"/>
      <c r="D2186" s="13"/>
      <c r="F2186" s="12"/>
      <c r="G2186" s="13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1"/>
      <c r="T2186" s="12"/>
      <c r="U2186" s="121"/>
      <c r="V2186" s="12"/>
      <c r="W2186" s="12"/>
      <c r="X2186" s="12"/>
      <c r="Y2186" s="12"/>
      <c r="Z2186" s="12"/>
      <c r="AA2186" s="12"/>
      <c r="AB2186" s="12"/>
      <c r="AC2186" s="12"/>
      <c r="AD2186" s="12"/>
    </row>
    <row r="2187" spans="3:30" ht="18.75" hidden="1">
      <c r="C2187" s="12"/>
      <c r="D2187" s="13"/>
      <c r="F2187" s="12"/>
      <c r="G2187" s="13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1"/>
      <c r="T2187" s="12"/>
      <c r="U2187" s="121"/>
      <c r="V2187" s="12"/>
      <c r="W2187" s="12"/>
      <c r="X2187" s="12"/>
      <c r="Y2187" s="12"/>
      <c r="Z2187" s="12"/>
      <c r="AA2187" s="12"/>
      <c r="AB2187" s="12"/>
      <c r="AC2187" s="12"/>
      <c r="AD2187" s="12"/>
    </row>
    <row r="2188" spans="3:30" ht="18.75" hidden="1">
      <c r="C2188" s="12"/>
      <c r="D2188" s="13"/>
      <c r="F2188" s="12"/>
      <c r="G2188" s="13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1"/>
      <c r="T2188" s="12"/>
      <c r="U2188" s="121"/>
      <c r="V2188" s="12"/>
      <c r="W2188" s="12"/>
      <c r="X2188" s="12"/>
      <c r="Y2188" s="12"/>
      <c r="Z2188" s="12"/>
      <c r="AA2188" s="12"/>
      <c r="AB2188" s="12"/>
      <c r="AC2188" s="12"/>
      <c r="AD2188" s="12"/>
    </row>
    <row r="2189" spans="3:30" ht="18.75" hidden="1">
      <c r="C2189" s="12"/>
      <c r="D2189" s="13"/>
      <c r="F2189" s="12"/>
      <c r="G2189" s="13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1"/>
      <c r="T2189" s="12"/>
      <c r="U2189" s="121"/>
      <c r="V2189" s="12"/>
      <c r="W2189" s="12"/>
      <c r="X2189" s="12"/>
      <c r="Y2189" s="12"/>
      <c r="Z2189" s="12"/>
      <c r="AA2189" s="12"/>
      <c r="AB2189" s="12"/>
      <c r="AC2189" s="12"/>
      <c r="AD2189" s="12"/>
    </row>
    <row r="2190" spans="3:30" ht="18.75" hidden="1">
      <c r="C2190" s="12"/>
      <c r="D2190" s="13"/>
      <c r="F2190" s="12"/>
      <c r="G2190" s="13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1"/>
      <c r="T2190" s="12"/>
      <c r="U2190" s="121"/>
      <c r="V2190" s="12"/>
      <c r="W2190" s="12"/>
      <c r="X2190" s="12"/>
      <c r="Y2190" s="12"/>
      <c r="Z2190" s="12"/>
      <c r="AA2190" s="12"/>
      <c r="AB2190" s="12"/>
      <c r="AC2190" s="12"/>
      <c r="AD2190" s="12"/>
    </row>
    <row r="2191" spans="3:30" ht="18.75" hidden="1">
      <c r="C2191" s="12"/>
      <c r="D2191" s="13"/>
      <c r="F2191" s="12"/>
      <c r="G2191" s="13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1"/>
      <c r="T2191" s="12"/>
      <c r="U2191" s="121"/>
      <c r="V2191" s="12"/>
      <c r="W2191" s="12"/>
      <c r="X2191" s="12"/>
      <c r="Y2191" s="12"/>
      <c r="Z2191" s="12"/>
      <c r="AA2191" s="12"/>
      <c r="AB2191" s="12"/>
      <c r="AC2191" s="12"/>
      <c r="AD2191" s="12"/>
    </row>
    <row r="2192" spans="3:30" ht="18.75" hidden="1">
      <c r="C2192" s="12"/>
      <c r="D2192" s="13"/>
      <c r="F2192" s="12"/>
      <c r="G2192" s="13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1"/>
      <c r="T2192" s="12"/>
      <c r="U2192" s="121"/>
      <c r="V2192" s="12"/>
      <c r="W2192" s="12"/>
      <c r="X2192" s="12"/>
      <c r="Y2192" s="12"/>
      <c r="Z2192" s="12"/>
      <c r="AA2192" s="12"/>
      <c r="AB2192" s="12"/>
      <c r="AC2192" s="12"/>
      <c r="AD2192" s="12"/>
    </row>
    <row r="2193" spans="3:30" ht="18.75" hidden="1">
      <c r="C2193" s="12"/>
      <c r="D2193" s="13"/>
      <c r="F2193" s="12"/>
      <c r="G2193" s="13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1"/>
      <c r="T2193" s="12"/>
      <c r="U2193" s="121"/>
      <c r="V2193" s="12"/>
      <c r="W2193" s="12"/>
      <c r="X2193" s="12"/>
      <c r="Y2193" s="12"/>
      <c r="Z2193" s="12"/>
      <c r="AA2193" s="12"/>
      <c r="AB2193" s="12"/>
      <c r="AC2193" s="12"/>
      <c r="AD2193" s="12"/>
    </row>
    <row r="2194" spans="3:30" ht="18.75" hidden="1">
      <c r="C2194" s="12"/>
      <c r="D2194" s="13"/>
      <c r="F2194" s="12"/>
      <c r="G2194" s="13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1"/>
      <c r="T2194" s="12"/>
      <c r="U2194" s="121"/>
      <c r="V2194" s="12"/>
      <c r="W2194" s="12"/>
      <c r="X2194" s="12"/>
      <c r="Y2194" s="12"/>
      <c r="Z2194" s="12"/>
      <c r="AA2194" s="12"/>
      <c r="AB2194" s="12"/>
      <c r="AC2194" s="12"/>
      <c r="AD2194" s="12"/>
    </row>
    <row r="2195" spans="3:30" ht="18.75" hidden="1">
      <c r="C2195" s="12"/>
      <c r="D2195" s="13"/>
      <c r="F2195" s="12"/>
      <c r="G2195" s="13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1"/>
      <c r="T2195" s="12"/>
      <c r="U2195" s="121"/>
      <c r="V2195" s="12"/>
      <c r="W2195" s="12"/>
      <c r="X2195" s="12"/>
      <c r="Y2195" s="12"/>
      <c r="Z2195" s="12"/>
      <c r="AA2195" s="12"/>
      <c r="AB2195" s="12"/>
      <c r="AC2195" s="12"/>
      <c r="AD2195" s="12"/>
    </row>
    <row r="2196" spans="3:30" ht="18.75" hidden="1">
      <c r="C2196" s="12"/>
      <c r="D2196" s="13"/>
      <c r="F2196" s="12"/>
      <c r="G2196" s="13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1"/>
      <c r="T2196" s="12"/>
      <c r="U2196" s="121"/>
      <c r="V2196" s="12"/>
      <c r="W2196" s="12"/>
      <c r="X2196" s="12"/>
      <c r="Y2196" s="12"/>
      <c r="Z2196" s="12"/>
      <c r="AA2196" s="12"/>
      <c r="AB2196" s="12"/>
      <c r="AC2196" s="12"/>
      <c r="AD2196" s="12"/>
    </row>
    <row r="2197" spans="3:30" ht="18.75" hidden="1">
      <c r="C2197" s="12"/>
      <c r="D2197" s="13"/>
      <c r="F2197" s="12"/>
      <c r="G2197" s="13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1"/>
      <c r="T2197" s="12"/>
      <c r="U2197" s="121"/>
      <c r="V2197" s="12"/>
      <c r="W2197" s="12"/>
      <c r="X2197" s="12"/>
      <c r="Y2197" s="12"/>
      <c r="Z2197" s="12"/>
      <c r="AA2197" s="12"/>
      <c r="AB2197" s="12"/>
      <c r="AC2197" s="12"/>
      <c r="AD2197" s="12"/>
    </row>
    <row r="2198" spans="3:30" ht="18.75" hidden="1">
      <c r="C2198" s="12"/>
      <c r="D2198" s="13"/>
      <c r="F2198" s="12"/>
      <c r="G2198" s="13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1"/>
      <c r="T2198" s="12"/>
      <c r="U2198" s="121"/>
      <c r="V2198" s="12"/>
      <c r="W2198" s="12"/>
      <c r="X2198" s="12"/>
      <c r="Y2198" s="12"/>
      <c r="Z2198" s="12"/>
      <c r="AA2198" s="12"/>
      <c r="AB2198" s="12"/>
      <c r="AC2198" s="12"/>
      <c r="AD2198" s="12"/>
    </row>
    <row r="2199" spans="3:30" ht="18.75" hidden="1">
      <c r="C2199" s="12"/>
      <c r="D2199" s="13"/>
      <c r="F2199" s="12"/>
      <c r="G2199" s="13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1"/>
      <c r="T2199" s="12"/>
      <c r="U2199" s="121"/>
      <c r="V2199" s="12"/>
      <c r="W2199" s="12"/>
      <c r="X2199" s="12"/>
      <c r="Y2199" s="12"/>
      <c r="Z2199" s="12"/>
      <c r="AA2199" s="12"/>
      <c r="AB2199" s="12"/>
      <c r="AC2199" s="12"/>
      <c r="AD2199" s="12"/>
    </row>
    <row r="2200" spans="3:30" ht="18.75" hidden="1">
      <c r="C2200" s="12"/>
      <c r="D2200" s="13"/>
      <c r="F2200" s="12"/>
      <c r="G2200" s="13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1"/>
      <c r="T2200" s="12"/>
      <c r="U2200" s="121"/>
      <c r="V2200" s="12"/>
      <c r="W2200" s="12"/>
      <c r="X2200" s="12"/>
      <c r="Y2200" s="12"/>
      <c r="Z2200" s="12"/>
      <c r="AA2200" s="12"/>
      <c r="AB2200" s="12"/>
      <c r="AC2200" s="12"/>
      <c r="AD2200" s="12"/>
    </row>
    <row r="2201" spans="3:30" ht="18.75" hidden="1">
      <c r="C2201" s="12"/>
      <c r="D2201" s="13"/>
      <c r="F2201" s="12"/>
      <c r="G2201" s="13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1"/>
      <c r="T2201" s="12"/>
      <c r="U2201" s="121"/>
      <c r="V2201" s="12"/>
      <c r="W2201" s="12"/>
      <c r="X2201" s="12"/>
      <c r="Y2201" s="12"/>
      <c r="Z2201" s="12"/>
      <c r="AA2201" s="12"/>
      <c r="AB2201" s="12"/>
      <c r="AC2201" s="12"/>
      <c r="AD2201" s="12"/>
    </row>
    <row r="2202" spans="3:30" ht="18.75" hidden="1">
      <c r="C2202" s="12"/>
      <c r="D2202" s="13"/>
      <c r="F2202" s="12"/>
      <c r="G2202" s="13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1"/>
      <c r="T2202" s="12"/>
      <c r="U2202" s="121"/>
      <c r="V2202" s="12"/>
      <c r="W2202" s="12"/>
      <c r="X2202" s="12"/>
      <c r="Y2202" s="12"/>
      <c r="Z2202" s="12"/>
      <c r="AA2202" s="12"/>
      <c r="AB2202" s="12"/>
      <c r="AC2202" s="12"/>
      <c r="AD2202" s="12"/>
    </row>
    <row r="2203" spans="3:30" ht="18.75" hidden="1">
      <c r="C2203" s="12"/>
      <c r="D2203" s="13"/>
      <c r="F2203" s="12"/>
      <c r="G2203" s="13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1"/>
      <c r="T2203" s="12"/>
      <c r="U2203" s="121"/>
      <c r="V2203" s="12"/>
      <c r="W2203" s="12"/>
      <c r="X2203" s="12"/>
      <c r="Y2203" s="12"/>
      <c r="Z2203" s="12"/>
      <c r="AA2203" s="12"/>
      <c r="AB2203" s="12"/>
      <c r="AC2203" s="12"/>
      <c r="AD2203" s="12"/>
    </row>
    <row r="2204" spans="3:30" ht="18.75" hidden="1">
      <c r="C2204" s="12"/>
      <c r="D2204" s="13"/>
      <c r="F2204" s="12"/>
      <c r="G2204" s="13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1"/>
      <c r="T2204" s="12"/>
      <c r="U2204" s="121"/>
      <c r="V2204" s="12"/>
      <c r="W2204" s="12"/>
      <c r="X2204" s="12"/>
      <c r="Y2204" s="12"/>
      <c r="Z2204" s="12"/>
      <c r="AA2204" s="12"/>
      <c r="AB2204" s="12"/>
      <c r="AC2204" s="12"/>
      <c r="AD2204" s="12"/>
    </row>
    <row r="2205" spans="3:30" ht="18.75" hidden="1">
      <c r="C2205" s="12"/>
      <c r="D2205" s="13"/>
      <c r="F2205" s="12"/>
      <c r="G2205" s="13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1"/>
      <c r="T2205" s="12"/>
      <c r="U2205" s="121"/>
      <c r="V2205" s="12"/>
      <c r="W2205" s="12"/>
      <c r="X2205" s="12"/>
      <c r="Y2205" s="12"/>
      <c r="Z2205" s="12"/>
      <c r="AA2205" s="12"/>
      <c r="AB2205" s="12"/>
      <c r="AC2205" s="12"/>
      <c r="AD2205" s="12"/>
    </row>
    <row r="2206" spans="3:30" ht="18.75" hidden="1">
      <c r="C2206" s="12"/>
      <c r="D2206" s="13"/>
      <c r="F2206" s="12"/>
      <c r="G2206" s="13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1"/>
      <c r="T2206" s="12"/>
      <c r="U2206" s="121"/>
      <c r="V2206" s="12"/>
      <c r="W2206" s="12"/>
      <c r="X2206" s="12"/>
      <c r="Y2206" s="12"/>
      <c r="Z2206" s="12"/>
      <c r="AA2206" s="12"/>
      <c r="AB2206" s="12"/>
      <c r="AC2206" s="12"/>
      <c r="AD2206" s="12"/>
    </row>
    <row r="2207" spans="3:30" ht="18.75" hidden="1">
      <c r="C2207" s="12"/>
      <c r="D2207" s="13"/>
      <c r="F2207" s="12"/>
      <c r="G2207" s="13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1"/>
      <c r="T2207" s="12"/>
      <c r="U2207" s="121"/>
      <c r="V2207" s="12"/>
      <c r="W2207" s="12"/>
      <c r="X2207" s="12"/>
      <c r="Y2207" s="12"/>
      <c r="Z2207" s="12"/>
      <c r="AA2207" s="12"/>
      <c r="AB2207" s="12"/>
      <c r="AC2207" s="12"/>
      <c r="AD2207" s="12"/>
    </row>
    <row r="2208" spans="3:30" ht="18.75" hidden="1">
      <c r="C2208" s="12"/>
      <c r="D2208" s="13"/>
      <c r="F2208" s="12"/>
      <c r="G2208" s="13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1"/>
      <c r="T2208" s="12"/>
      <c r="U2208" s="121"/>
      <c r="V2208" s="12"/>
      <c r="W2208" s="12"/>
      <c r="X2208" s="12"/>
      <c r="Y2208" s="12"/>
      <c r="Z2208" s="12"/>
      <c r="AA2208" s="12"/>
      <c r="AB2208" s="12"/>
      <c r="AC2208" s="12"/>
      <c r="AD2208" s="12"/>
    </row>
    <row r="2209" spans="3:30" ht="18.75" hidden="1">
      <c r="C2209" s="12"/>
      <c r="D2209" s="13"/>
      <c r="F2209" s="12"/>
      <c r="G2209" s="13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1"/>
      <c r="T2209" s="12"/>
      <c r="U2209" s="121"/>
      <c r="V2209" s="12"/>
      <c r="W2209" s="12"/>
      <c r="X2209" s="12"/>
      <c r="Y2209" s="12"/>
      <c r="Z2209" s="12"/>
      <c r="AA2209" s="12"/>
      <c r="AB2209" s="12"/>
      <c r="AC2209" s="12"/>
      <c r="AD2209" s="12"/>
    </row>
    <row r="2210" spans="3:30" ht="18.75" hidden="1">
      <c r="C2210" s="12"/>
      <c r="D2210" s="13"/>
      <c r="F2210" s="12"/>
      <c r="G2210" s="13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1"/>
      <c r="T2210" s="12"/>
      <c r="U2210" s="121"/>
      <c r="V2210" s="12"/>
      <c r="W2210" s="12"/>
      <c r="X2210" s="12"/>
      <c r="Y2210" s="12"/>
      <c r="Z2210" s="12"/>
      <c r="AA2210" s="12"/>
      <c r="AB2210" s="12"/>
      <c r="AC2210" s="12"/>
      <c r="AD2210" s="12"/>
    </row>
    <row r="2211" spans="3:30" ht="18.75" hidden="1">
      <c r="C2211" s="12"/>
      <c r="D2211" s="13"/>
      <c r="F2211" s="12"/>
      <c r="G2211" s="13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1"/>
      <c r="T2211" s="12"/>
      <c r="U2211" s="121"/>
      <c r="V2211" s="12"/>
      <c r="W2211" s="12"/>
      <c r="X2211" s="12"/>
      <c r="Y2211" s="12"/>
      <c r="Z2211" s="12"/>
      <c r="AA2211" s="12"/>
      <c r="AB2211" s="12"/>
      <c r="AC2211" s="12"/>
      <c r="AD2211" s="12"/>
    </row>
    <row r="2212" spans="3:30" ht="18.75" hidden="1">
      <c r="C2212" s="12"/>
      <c r="D2212" s="13"/>
      <c r="F2212" s="12"/>
      <c r="G2212" s="13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1"/>
      <c r="T2212" s="12"/>
      <c r="U2212" s="121"/>
      <c r="V2212" s="12"/>
      <c r="W2212" s="12"/>
      <c r="X2212" s="12"/>
      <c r="Y2212" s="12"/>
      <c r="Z2212" s="12"/>
      <c r="AA2212" s="12"/>
      <c r="AB2212" s="12"/>
      <c r="AC2212" s="12"/>
      <c r="AD2212" s="12"/>
    </row>
    <row r="2213" spans="3:30" ht="18.75" hidden="1">
      <c r="C2213" s="12"/>
      <c r="D2213" s="13"/>
      <c r="F2213" s="12"/>
      <c r="G2213" s="13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1"/>
      <c r="T2213" s="12"/>
      <c r="U2213" s="121"/>
      <c r="V2213" s="12"/>
      <c r="W2213" s="12"/>
      <c r="X2213" s="12"/>
      <c r="Y2213" s="12"/>
      <c r="Z2213" s="12"/>
      <c r="AA2213" s="12"/>
      <c r="AB2213" s="12"/>
      <c r="AC2213" s="12"/>
      <c r="AD2213" s="12"/>
    </row>
    <row r="2214" spans="3:30" ht="18.75" hidden="1">
      <c r="C2214" s="12"/>
      <c r="D2214" s="13"/>
      <c r="F2214" s="12"/>
      <c r="G2214" s="13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1"/>
      <c r="T2214" s="12"/>
      <c r="U2214" s="121"/>
      <c r="V2214" s="12"/>
      <c r="W2214" s="12"/>
      <c r="X2214" s="12"/>
      <c r="Y2214" s="12"/>
      <c r="Z2214" s="12"/>
      <c r="AA2214" s="12"/>
      <c r="AB2214" s="12"/>
      <c r="AC2214" s="12"/>
      <c r="AD2214" s="12"/>
    </row>
    <row r="2215" spans="3:30" ht="18.75" hidden="1">
      <c r="C2215" s="12"/>
      <c r="D2215" s="13"/>
      <c r="F2215" s="12"/>
      <c r="G2215" s="13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1"/>
      <c r="T2215" s="12"/>
      <c r="U2215" s="121"/>
      <c r="V2215" s="12"/>
      <c r="W2215" s="12"/>
      <c r="X2215" s="12"/>
      <c r="Y2215" s="12"/>
      <c r="Z2215" s="12"/>
      <c r="AA2215" s="12"/>
      <c r="AB2215" s="12"/>
      <c r="AC2215" s="12"/>
      <c r="AD2215" s="12"/>
    </row>
    <row r="2216" spans="3:30" ht="18.75" hidden="1">
      <c r="C2216" s="12"/>
      <c r="D2216" s="13"/>
      <c r="F2216" s="12"/>
      <c r="G2216" s="13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1"/>
      <c r="T2216" s="12"/>
      <c r="U2216" s="121"/>
      <c r="V2216" s="12"/>
      <c r="W2216" s="12"/>
      <c r="X2216" s="12"/>
      <c r="Y2216" s="12"/>
      <c r="Z2216" s="12"/>
      <c r="AA2216" s="12"/>
      <c r="AB2216" s="12"/>
      <c r="AC2216" s="12"/>
      <c r="AD2216" s="12"/>
    </row>
    <row r="2217" spans="3:30" ht="18.75" hidden="1">
      <c r="C2217" s="12"/>
      <c r="D2217" s="13"/>
      <c r="F2217" s="12"/>
      <c r="G2217" s="13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1"/>
      <c r="T2217" s="12"/>
      <c r="U2217" s="121"/>
      <c r="V2217" s="12"/>
      <c r="W2217" s="12"/>
      <c r="X2217" s="12"/>
      <c r="Y2217" s="12"/>
      <c r="Z2217" s="12"/>
      <c r="AA2217" s="12"/>
      <c r="AB2217" s="12"/>
      <c r="AC2217" s="12"/>
      <c r="AD2217" s="12"/>
    </row>
    <row r="2218" spans="3:30" ht="18.75" hidden="1">
      <c r="C2218" s="12"/>
      <c r="D2218" s="13"/>
      <c r="F2218" s="12"/>
      <c r="G2218" s="13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1"/>
      <c r="T2218" s="12"/>
      <c r="U2218" s="121"/>
      <c r="V2218" s="12"/>
      <c r="W2218" s="12"/>
      <c r="X2218" s="12"/>
      <c r="Y2218" s="12"/>
      <c r="Z2218" s="12"/>
      <c r="AA2218" s="12"/>
      <c r="AB2218" s="12"/>
      <c r="AC2218" s="12"/>
      <c r="AD2218" s="12"/>
    </row>
    <row r="2219" spans="3:30" ht="18.75" hidden="1">
      <c r="C2219" s="12"/>
      <c r="D2219" s="13"/>
      <c r="F2219" s="12"/>
      <c r="G2219" s="13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1"/>
      <c r="T2219" s="12"/>
      <c r="U2219" s="121"/>
      <c r="V2219" s="12"/>
      <c r="W2219" s="12"/>
      <c r="X2219" s="12"/>
      <c r="Y2219" s="12"/>
      <c r="Z2219" s="12"/>
      <c r="AA2219" s="12"/>
      <c r="AB2219" s="12"/>
      <c r="AC2219" s="12"/>
      <c r="AD2219" s="12"/>
    </row>
    <row r="2220" spans="3:30" ht="18.75" hidden="1">
      <c r="C2220" s="12"/>
      <c r="D2220" s="13"/>
      <c r="F2220" s="12"/>
      <c r="G2220" s="13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1"/>
      <c r="T2220" s="12"/>
      <c r="U2220" s="121"/>
      <c r="V2220" s="12"/>
      <c r="W2220" s="12"/>
      <c r="X2220" s="12"/>
      <c r="Y2220" s="12"/>
      <c r="Z2220" s="12"/>
      <c r="AA2220" s="12"/>
      <c r="AB2220" s="12"/>
      <c r="AC2220" s="12"/>
      <c r="AD2220" s="12"/>
    </row>
    <row r="2221" spans="3:30" ht="18.75" hidden="1">
      <c r="C2221" s="12"/>
      <c r="D2221" s="13"/>
      <c r="F2221" s="12"/>
      <c r="G2221" s="13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1"/>
      <c r="T2221" s="12"/>
      <c r="U2221" s="121"/>
      <c r="V2221" s="12"/>
      <c r="W2221" s="12"/>
      <c r="X2221" s="12"/>
      <c r="Y2221" s="12"/>
      <c r="Z2221" s="12"/>
      <c r="AA2221" s="12"/>
      <c r="AB2221" s="12"/>
      <c r="AC2221" s="12"/>
      <c r="AD2221" s="12"/>
    </row>
    <row r="2222" spans="3:30" ht="18.75" hidden="1">
      <c r="C2222" s="12"/>
      <c r="D2222" s="13"/>
      <c r="F2222" s="12"/>
      <c r="G2222" s="13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1"/>
      <c r="T2222" s="12"/>
      <c r="U2222" s="121"/>
      <c r="V2222" s="12"/>
      <c r="W2222" s="12"/>
      <c r="X2222" s="12"/>
      <c r="Y2222" s="12"/>
      <c r="Z2222" s="12"/>
      <c r="AA2222" s="12"/>
      <c r="AB2222" s="12"/>
      <c r="AC2222" s="12"/>
      <c r="AD2222" s="12"/>
    </row>
    <row r="2223" spans="3:30" ht="18.75" hidden="1">
      <c r="C2223" s="12"/>
      <c r="D2223" s="13"/>
      <c r="F2223" s="12"/>
      <c r="G2223" s="13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1"/>
      <c r="T2223" s="12"/>
      <c r="U2223" s="121"/>
      <c r="V2223" s="12"/>
      <c r="W2223" s="12"/>
      <c r="X2223" s="12"/>
      <c r="Y2223" s="12"/>
      <c r="Z2223" s="12"/>
      <c r="AA2223" s="12"/>
      <c r="AB2223" s="12"/>
      <c r="AC2223" s="12"/>
      <c r="AD2223" s="12"/>
    </row>
    <row r="2224" spans="3:30" ht="18.75" hidden="1">
      <c r="C2224" s="12"/>
      <c r="D2224" s="13"/>
      <c r="F2224" s="12"/>
      <c r="G2224" s="13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1"/>
      <c r="T2224" s="12"/>
      <c r="U2224" s="121"/>
      <c r="V2224" s="12"/>
      <c r="W2224" s="12"/>
      <c r="X2224" s="12"/>
      <c r="Y2224" s="12"/>
      <c r="Z2224" s="12"/>
      <c r="AA2224" s="12"/>
      <c r="AB2224" s="12"/>
      <c r="AC2224" s="12"/>
      <c r="AD2224" s="12"/>
    </row>
    <row r="2225" spans="3:30" ht="18.75" hidden="1">
      <c r="C2225" s="12"/>
      <c r="D2225" s="13"/>
      <c r="F2225" s="12"/>
      <c r="G2225" s="13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1"/>
      <c r="T2225" s="12"/>
      <c r="U2225" s="121"/>
      <c r="V2225" s="12"/>
      <c r="W2225" s="12"/>
      <c r="X2225" s="12"/>
      <c r="Y2225" s="12"/>
      <c r="Z2225" s="12"/>
      <c r="AA2225" s="12"/>
      <c r="AB2225" s="12"/>
      <c r="AC2225" s="12"/>
      <c r="AD2225" s="12"/>
    </row>
    <row r="2226" spans="3:30" ht="18.75" hidden="1">
      <c r="C2226" s="12"/>
      <c r="D2226" s="13"/>
      <c r="F2226" s="12"/>
      <c r="G2226" s="13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1"/>
      <c r="T2226" s="12"/>
      <c r="U2226" s="121"/>
      <c r="V2226" s="12"/>
      <c r="W2226" s="12"/>
      <c r="X2226" s="12"/>
      <c r="Y2226" s="12"/>
      <c r="Z2226" s="12"/>
      <c r="AA2226" s="12"/>
      <c r="AB2226" s="12"/>
      <c r="AC2226" s="12"/>
      <c r="AD2226" s="12"/>
    </row>
    <row r="2227" spans="3:30" ht="18.75" hidden="1">
      <c r="C2227" s="12"/>
      <c r="D2227" s="13"/>
      <c r="F2227" s="12"/>
      <c r="G2227" s="13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1"/>
      <c r="T2227" s="12"/>
      <c r="U2227" s="121"/>
      <c r="V2227" s="12"/>
      <c r="W2227" s="12"/>
      <c r="X2227" s="12"/>
      <c r="Y2227" s="12"/>
      <c r="Z2227" s="12"/>
      <c r="AA2227" s="12"/>
      <c r="AB2227" s="12"/>
      <c r="AC2227" s="12"/>
      <c r="AD2227" s="12"/>
    </row>
    <row r="2228" spans="3:30" ht="18.75" hidden="1">
      <c r="C2228" s="12"/>
      <c r="D2228" s="13"/>
      <c r="F2228" s="12"/>
      <c r="G2228" s="13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1"/>
      <c r="T2228" s="12"/>
      <c r="U2228" s="121"/>
      <c r="V2228" s="12"/>
      <c r="W2228" s="12"/>
      <c r="X2228" s="12"/>
      <c r="Y2228" s="12"/>
      <c r="Z2228" s="12"/>
      <c r="AA2228" s="12"/>
      <c r="AB2228" s="12"/>
      <c r="AC2228" s="12"/>
      <c r="AD2228" s="12"/>
    </row>
    <row r="2229" spans="3:30" ht="18.75" hidden="1">
      <c r="C2229" s="12"/>
      <c r="D2229" s="13"/>
      <c r="F2229" s="12"/>
      <c r="G2229" s="13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1"/>
      <c r="T2229" s="12"/>
      <c r="U2229" s="121"/>
      <c r="V2229" s="12"/>
      <c r="W2229" s="12"/>
      <c r="X2229" s="12"/>
      <c r="Y2229" s="12"/>
      <c r="Z2229" s="12"/>
      <c r="AA2229" s="12"/>
      <c r="AB2229" s="12"/>
      <c r="AC2229" s="12"/>
      <c r="AD2229" s="12"/>
    </row>
    <row r="2230" spans="3:30" ht="18.75" hidden="1">
      <c r="C2230" s="12"/>
      <c r="D2230" s="13"/>
      <c r="F2230" s="12"/>
      <c r="G2230" s="13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1"/>
      <c r="T2230" s="12"/>
      <c r="U2230" s="121"/>
      <c r="V2230" s="12"/>
      <c r="W2230" s="12"/>
      <c r="X2230" s="12"/>
      <c r="Y2230" s="12"/>
      <c r="Z2230" s="12"/>
      <c r="AA2230" s="12"/>
      <c r="AB2230" s="12"/>
      <c r="AC2230" s="12"/>
      <c r="AD2230" s="12"/>
    </row>
    <row r="2231" spans="3:30" ht="18.75" hidden="1">
      <c r="C2231" s="12"/>
      <c r="D2231" s="13"/>
      <c r="F2231" s="12"/>
      <c r="G2231" s="13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1"/>
      <c r="T2231" s="12"/>
      <c r="U2231" s="121"/>
      <c r="V2231" s="12"/>
      <c r="W2231" s="12"/>
      <c r="X2231" s="12"/>
      <c r="Y2231" s="12"/>
      <c r="Z2231" s="12"/>
      <c r="AA2231" s="12"/>
      <c r="AB2231" s="12"/>
      <c r="AC2231" s="12"/>
      <c r="AD2231" s="12"/>
    </row>
    <row r="2232" spans="3:30" ht="18.75" hidden="1">
      <c r="C2232" s="12"/>
      <c r="D2232" s="13"/>
      <c r="F2232" s="12"/>
      <c r="G2232" s="13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1"/>
      <c r="T2232" s="12"/>
      <c r="U2232" s="121"/>
      <c r="V2232" s="12"/>
      <c r="W2232" s="12"/>
      <c r="X2232" s="12"/>
      <c r="Y2232" s="12"/>
      <c r="Z2232" s="12"/>
      <c r="AA2232" s="12"/>
      <c r="AB2232" s="12"/>
      <c r="AC2232" s="12"/>
      <c r="AD2232" s="12"/>
    </row>
    <row r="2233" spans="3:30" ht="18.75" hidden="1">
      <c r="C2233" s="12"/>
      <c r="D2233" s="13"/>
      <c r="F2233" s="12"/>
      <c r="G2233" s="13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1"/>
      <c r="T2233" s="12"/>
      <c r="U2233" s="121"/>
      <c r="V2233" s="12"/>
      <c r="W2233" s="12"/>
      <c r="X2233" s="12"/>
      <c r="Y2233" s="12"/>
      <c r="Z2233" s="12"/>
      <c r="AA2233" s="12"/>
      <c r="AB2233" s="12"/>
      <c r="AC2233" s="12"/>
      <c r="AD2233" s="12"/>
    </row>
    <row r="2234" spans="3:30" ht="18.75" hidden="1">
      <c r="C2234" s="12"/>
      <c r="D2234" s="13"/>
      <c r="F2234" s="12"/>
      <c r="G2234" s="13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1"/>
      <c r="T2234" s="12"/>
      <c r="U2234" s="121"/>
      <c r="V2234" s="12"/>
      <c r="W2234" s="12"/>
      <c r="X2234" s="12"/>
      <c r="Y2234" s="12"/>
      <c r="Z2234" s="12"/>
      <c r="AA2234" s="12"/>
      <c r="AB2234" s="12"/>
      <c r="AC2234" s="12"/>
      <c r="AD2234" s="12"/>
    </row>
    <row r="2235" spans="3:30" ht="18.75" hidden="1">
      <c r="C2235" s="12"/>
      <c r="D2235" s="13"/>
      <c r="F2235" s="12"/>
      <c r="G2235" s="13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1"/>
      <c r="T2235" s="12"/>
      <c r="U2235" s="121"/>
      <c r="V2235" s="12"/>
      <c r="W2235" s="12"/>
      <c r="X2235" s="12"/>
      <c r="Y2235" s="12"/>
      <c r="Z2235" s="12"/>
      <c r="AA2235" s="12"/>
      <c r="AB2235" s="12"/>
      <c r="AC2235" s="12"/>
      <c r="AD2235" s="12"/>
    </row>
    <row r="2236" spans="3:30" ht="18.75" hidden="1">
      <c r="C2236" s="12"/>
      <c r="D2236" s="13"/>
      <c r="F2236" s="12"/>
      <c r="G2236" s="13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1"/>
      <c r="T2236" s="12"/>
      <c r="U2236" s="121"/>
      <c r="V2236" s="12"/>
      <c r="W2236" s="12"/>
      <c r="X2236" s="12"/>
      <c r="Y2236" s="12"/>
      <c r="Z2236" s="12"/>
      <c r="AA2236" s="12"/>
      <c r="AB2236" s="12"/>
      <c r="AC2236" s="12"/>
      <c r="AD2236" s="12"/>
    </row>
    <row r="2237" spans="3:30" ht="18.75" hidden="1">
      <c r="C2237" s="12"/>
      <c r="D2237" s="13"/>
      <c r="F2237" s="12"/>
      <c r="G2237" s="13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1"/>
      <c r="T2237" s="12"/>
      <c r="U2237" s="121"/>
      <c r="V2237" s="12"/>
      <c r="W2237" s="12"/>
      <c r="X2237" s="12"/>
      <c r="Y2237" s="12"/>
      <c r="Z2237" s="12"/>
      <c r="AA2237" s="12"/>
      <c r="AB2237" s="12"/>
      <c r="AC2237" s="12"/>
      <c r="AD2237" s="12"/>
    </row>
    <row r="2238" spans="3:30" ht="18.75" hidden="1">
      <c r="C2238" s="12"/>
      <c r="D2238" s="13"/>
      <c r="F2238" s="12"/>
      <c r="G2238" s="13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1"/>
      <c r="T2238" s="12"/>
      <c r="U2238" s="121"/>
      <c r="V2238" s="12"/>
      <c r="W2238" s="12"/>
      <c r="X2238" s="12"/>
      <c r="Y2238" s="12"/>
      <c r="Z2238" s="12"/>
      <c r="AA2238" s="12"/>
      <c r="AB2238" s="12"/>
      <c r="AC2238" s="12"/>
      <c r="AD2238" s="12"/>
    </row>
    <row r="2239" spans="3:30" ht="18.75" hidden="1">
      <c r="C2239" s="12"/>
      <c r="D2239" s="13"/>
      <c r="F2239" s="12"/>
      <c r="G2239" s="13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1"/>
      <c r="T2239" s="12"/>
      <c r="U2239" s="121"/>
      <c r="V2239" s="12"/>
      <c r="W2239" s="12"/>
      <c r="X2239" s="12"/>
      <c r="Y2239" s="12"/>
      <c r="Z2239" s="12"/>
      <c r="AA2239" s="12"/>
      <c r="AB2239" s="12"/>
      <c r="AC2239" s="12"/>
      <c r="AD2239" s="12"/>
    </row>
    <row r="2240" spans="3:30" ht="18.75" hidden="1">
      <c r="C2240" s="12"/>
      <c r="D2240" s="13"/>
      <c r="F2240" s="12"/>
      <c r="G2240" s="13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1"/>
      <c r="T2240" s="12"/>
      <c r="U2240" s="121"/>
      <c r="V2240" s="12"/>
      <c r="W2240" s="12"/>
      <c r="X2240" s="12"/>
      <c r="Y2240" s="12"/>
      <c r="Z2240" s="12"/>
      <c r="AA2240" s="12"/>
      <c r="AB2240" s="12"/>
      <c r="AC2240" s="12"/>
      <c r="AD2240" s="12"/>
    </row>
    <row r="2241" spans="3:30" ht="18.75" hidden="1">
      <c r="C2241" s="12"/>
      <c r="D2241" s="13"/>
      <c r="F2241" s="12"/>
      <c r="G2241" s="13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1"/>
      <c r="T2241" s="12"/>
      <c r="U2241" s="121"/>
      <c r="V2241" s="12"/>
      <c r="W2241" s="12"/>
      <c r="X2241" s="12"/>
      <c r="Y2241" s="12"/>
      <c r="Z2241" s="12"/>
      <c r="AA2241" s="12"/>
      <c r="AB2241" s="12"/>
      <c r="AC2241" s="12"/>
      <c r="AD2241" s="12"/>
    </row>
    <row r="2242" spans="3:30" ht="18.75" hidden="1">
      <c r="C2242" s="12"/>
      <c r="D2242" s="13"/>
      <c r="F2242" s="12"/>
      <c r="G2242" s="13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1"/>
      <c r="T2242" s="12"/>
      <c r="U2242" s="121"/>
      <c r="V2242" s="12"/>
      <c r="W2242" s="12"/>
      <c r="X2242" s="12"/>
      <c r="Y2242" s="12"/>
      <c r="Z2242" s="12"/>
      <c r="AA2242" s="12"/>
      <c r="AB2242" s="12"/>
      <c r="AC2242" s="12"/>
      <c r="AD2242" s="12"/>
    </row>
    <row r="2243" spans="3:30" ht="18.75" hidden="1">
      <c r="C2243" s="12"/>
      <c r="D2243" s="13"/>
      <c r="F2243" s="12"/>
      <c r="G2243" s="13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1"/>
      <c r="T2243" s="12"/>
      <c r="U2243" s="121"/>
      <c r="V2243" s="12"/>
      <c r="W2243" s="12"/>
      <c r="X2243" s="12"/>
      <c r="Y2243" s="12"/>
      <c r="Z2243" s="12"/>
      <c r="AA2243" s="12"/>
      <c r="AB2243" s="12"/>
      <c r="AC2243" s="12"/>
      <c r="AD2243" s="12"/>
    </row>
    <row r="2244" spans="3:30" ht="18.75" hidden="1">
      <c r="C2244" s="12"/>
      <c r="D2244" s="13"/>
      <c r="F2244" s="12"/>
      <c r="G2244" s="13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1"/>
      <c r="T2244" s="12"/>
      <c r="U2244" s="121"/>
      <c r="V2244" s="12"/>
      <c r="W2244" s="12"/>
      <c r="X2244" s="12"/>
      <c r="Y2244" s="12"/>
      <c r="Z2244" s="12"/>
      <c r="AA2244" s="12"/>
      <c r="AB2244" s="12"/>
      <c r="AC2244" s="12"/>
      <c r="AD2244" s="12"/>
    </row>
    <row r="2245" spans="3:30" ht="18.75" hidden="1">
      <c r="C2245" s="12"/>
      <c r="D2245" s="13"/>
      <c r="F2245" s="12"/>
      <c r="G2245" s="13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1"/>
      <c r="T2245" s="12"/>
      <c r="U2245" s="121"/>
      <c r="V2245" s="12"/>
      <c r="W2245" s="12"/>
      <c r="X2245" s="12"/>
      <c r="Y2245" s="12"/>
      <c r="Z2245" s="12"/>
      <c r="AA2245" s="12"/>
      <c r="AB2245" s="12"/>
      <c r="AC2245" s="12"/>
      <c r="AD2245" s="12"/>
    </row>
    <row r="2246" spans="3:30" ht="18.75" hidden="1">
      <c r="C2246" s="12"/>
      <c r="D2246" s="13"/>
      <c r="F2246" s="12"/>
      <c r="G2246" s="13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1"/>
      <c r="T2246" s="12"/>
      <c r="U2246" s="121"/>
      <c r="V2246" s="12"/>
      <c r="W2246" s="12"/>
      <c r="X2246" s="12"/>
      <c r="Y2246" s="12"/>
      <c r="Z2246" s="12"/>
      <c r="AA2246" s="12"/>
      <c r="AB2246" s="12"/>
      <c r="AC2246" s="12"/>
      <c r="AD2246" s="12"/>
    </row>
    <row r="2247" spans="3:30" ht="18.75" hidden="1">
      <c r="C2247" s="12"/>
      <c r="D2247" s="13"/>
      <c r="F2247" s="12"/>
      <c r="G2247" s="13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1"/>
      <c r="T2247" s="12"/>
      <c r="U2247" s="121"/>
      <c r="V2247" s="12"/>
      <c r="W2247" s="12"/>
      <c r="X2247" s="12"/>
      <c r="Y2247" s="12"/>
      <c r="Z2247" s="12"/>
      <c r="AA2247" s="12"/>
      <c r="AB2247" s="12"/>
      <c r="AC2247" s="12"/>
      <c r="AD2247" s="12"/>
    </row>
    <row r="2248" spans="3:30" ht="18.75" hidden="1">
      <c r="C2248" s="12"/>
      <c r="D2248" s="13"/>
      <c r="F2248" s="12"/>
      <c r="G2248" s="13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1"/>
      <c r="T2248" s="12"/>
      <c r="U2248" s="121"/>
      <c r="V2248" s="12"/>
      <c r="W2248" s="12"/>
      <c r="X2248" s="12"/>
      <c r="Y2248" s="12"/>
      <c r="Z2248" s="12"/>
      <c r="AA2248" s="12"/>
      <c r="AB2248" s="12"/>
      <c r="AC2248" s="12"/>
      <c r="AD2248" s="12"/>
    </row>
    <row r="2249" spans="3:30" ht="18.75" hidden="1">
      <c r="C2249" s="12"/>
      <c r="D2249" s="13"/>
      <c r="F2249" s="12"/>
      <c r="G2249" s="13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1"/>
      <c r="T2249" s="12"/>
      <c r="U2249" s="121"/>
      <c r="V2249" s="12"/>
      <c r="W2249" s="12"/>
      <c r="X2249" s="12"/>
      <c r="Y2249" s="12"/>
      <c r="Z2249" s="12"/>
      <c r="AA2249" s="12"/>
      <c r="AB2249" s="12"/>
      <c r="AC2249" s="12"/>
      <c r="AD2249" s="12"/>
    </row>
    <row r="2250" spans="3:30" ht="18.75" hidden="1">
      <c r="C2250" s="12"/>
      <c r="D2250" s="13"/>
      <c r="F2250" s="12"/>
      <c r="G2250" s="13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1"/>
      <c r="T2250" s="12"/>
      <c r="U2250" s="121"/>
      <c r="V2250" s="12"/>
      <c r="W2250" s="12"/>
      <c r="X2250" s="12"/>
      <c r="Y2250" s="12"/>
      <c r="Z2250" s="12"/>
      <c r="AA2250" s="12"/>
      <c r="AB2250" s="12"/>
      <c r="AC2250" s="12"/>
      <c r="AD2250" s="12"/>
    </row>
    <row r="2251" spans="3:30" ht="18.75" hidden="1">
      <c r="C2251" s="12"/>
      <c r="D2251" s="13"/>
      <c r="F2251" s="12"/>
      <c r="G2251" s="13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1"/>
      <c r="T2251" s="12"/>
      <c r="U2251" s="121"/>
      <c r="V2251" s="12"/>
      <c r="W2251" s="12"/>
      <c r="X2251" s="12"/>
      <c r="Y2251" s="12"/>
      <c r="Z2251" s="12"/>
      <c r="AA2251" s="12"/>
      <c r="AB2251" s="12"/>
      <c r="AC2251" s="12"/>
      <c r="AD2251" s="12"/>
    </row>
    <row r="2252" spans="3:30" ht="18.75" hidden="1">
      <c r="C2252" s="12"/>
      <c r="D2252" s="13"/>
      <c r="F2252" s="12"/>
      <c r="G2252" s="13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1"/>
      <c r="T2252" s="12"/>
      <c r="U2252" s="121"/>
      <c r="V2252" s="12"/>
      <c r="W2252" s="12"/>
      <c r="X2252" s="12"/>
      <c r="Y2252" s="12"/>
      <c r="Z2252" s="12"/>
      <c r="AA2252" s="12"/>
      <c r="AB2252" s="12"/>
      <c r="AC2252" s="12"/>
      <c r="AD2252" s="12"/>
    </row>
    <row r="2253" spans="3:30" ht="18.75" hidden="1">
      <c r="C2253" s="12"/>
      <c r="D2253" s="13"/>
      <c r="F2253" s="12"/>
      <c r="G2253" s="13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1"/>
      <c r="T2253" s="12"/>
      <c r="U2253" s="121"/>
      <c r="V2253" s="12"/>
      <c r="W2253" s="12"/>
      <c r="X2253" s="12"/>
      <c r="Y2253" s="12"/>
      <c r="Z2253" s="12"/>
      <c r="AA2253" s="12"/>
      <c r="AB2253" s="12"/>
      <c r="AC2253" s="12"/>
      <c r="AD2253" s="12"/>
    </row>
    <row r="2254" spans="3:30" ht="18.75" hidden="1">
      <c r="C2254" s="12"/>
      <c r="D2254" s="13"/>
      <c r="F2254" s="12"/>
      <c r="G2254" s="13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1"/>
      <c r="T2254" s="12"/>
      <c r="U2254" s="121"/>
      <c r="V2254" s="12"/>
      <c r="W2254" s="12"/>
      <c r="X2254" s="12"/>
      <c r="Y2254" s="12"/>
      <c r="Z2254" s="12"/>
      <c r="AA2254" s="12"/>
      <c r="AB2254" s="12"/>
      <c r="AC2254" s="12"/>
      <c r="AD2254" s="12"/>
    </row>
    <row r="2255" spans="3:30" ht="18.75" hidden="1">
      <c r="C2255" s="12"/>
      <c r="D2255" s="13"/>
      <c r="F2255" s="12"/>
      <c r="G2255" s="13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1"/>
      <c r="T2255" s="12"/>
      <c r="U2255" s="121"/>
      <c r="V2255" s="12"/>
      <c r="W2255" s="12"/>
      <c r="X2255" s="12"/>
      <c r="Y2255" s="12"/>
      <c r="Z2255" s="12"/>
      <c r="AA2255" s="12"/>
      <c r="AB2255" s="12"/>
      <c r="AC2255" s="12"/>
      <c r="AD2255" s="12"/>
    </row>
    <row r="2256" spans="3:30" ht="18.75" hidden="1">
      <c r="C2256" s="12"/>
      <c r="D2256" s="13"/>
      <c r="F2256" s="12"/>
      <c r="G2256" s="13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1"/>
      <c r="T2256" s="12"/>
      <c r="U2256" s="121"/>
      <c r="V2256" s="12"/>
      <c r="W2256" s="12"/>
      <c r="X2256" s="12"/>
      <c r="Y2256" s="12"/>
      <c r="Z2256" s="12"/>
      <c r="AA2256" s="12"/>
      <c r="AB2256" s="12"/>
      <c r="AC2256" s="12"/>
      <c r="AD2256" s="12"/>
    </row>
    <row r="2257" spans="3:30" ht="18.75" hidden="1">
      <c r="C2257" s="12"/>
      <c r="D2257" s="13"/>
      <c r="F2257" s="12"/>
      <c r="G2257" s="13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1"/>
      <c r="T2257" s="12"/>
      <c r="U2257" s="121"/>
      <c r="V2257" s="12"/>
      <c r="W2257" s="12"/>
      <c r="X2257" s="12"/>
      <c r="Y2257" s="12"/>
      <c r="Z2257" s="12"/>
      <c r="AA2257" s="12"/>
      <c r="AB2257" s="12"/>
      <c r="AC2257" s="12"/>
      <c r="AD2257" s="12"/>
    </row>
    <row r="2258" spans="3:30" ht="18.75" hidden="1">
      <c r="C2258" s="12"/>
      <c r="D2258" s="13"/>
      <c r="F2258" s="12"/>
      <c r="G2258" s="13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1"/>
      <c r="T2258" s="12"/>
      <c r="U2258" s="121"/>
      <c r="V2258" s="12"/>
      <c r="W2258" s="12"/>
      <c r="X2258" s="12"/>
      <c r="Y2258" s="12"/>
      <c r="Z2258" s="12"/>
      <c r="AA2258" s="12"/>
      <c r="AB2258" s="12"/>
      <c r="AC2258" s="12"/>
      <c r="AD2258" s="12"/>
    </row>
    <row r="2259" spans="3:30" ht="18.75" hidden="1">
      <c r="C2259" s="12"/>
      <c r="D2259" s="13"/>
      <c r="F2259" s="12"/>
      <c r="G2259" s="13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1"/>
      <c r="T2259" s="12"/>
      <c r="U2259" s="121"/>
      <c r="V2259" s="12"/>
      <c r="W2259" s="12"/>
      <c r="X2259" s="12"/>
      <c r="Y2259" s="12"/>
      <c r="Z2259" s="12"/>
      <c r="AA2259" s="12"/>
      <c r="AB2259" s="12"/>
      <c r="AC2259" s="12"/>
      <c r="AD2259" s="12"/>
    </row>
    <row r="2260" spans="3:30" ht="18.75" hidden="1">
      <c r="C2260" s="12"/>
      <c r="D2260" s="13"/>
      <c r="F2260" s="12"/>
      <c r="G2260" s="13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1"/>
      <c r="T2260" s="12"/>
      <c r="U2260" s="121"/>
      <c r="V2260" s="12"/>
      <c r="W2260" s="12"/>
      <c r="X2260" s="12"/>
      <c r="Y2260" s="12"/>
      <c r="Z2260" s="12"/>
      <c r="AA2260" s="12"/>
      <c r="AB2260" s="12"/>
      <c r="AC2260" s="12"/>
      <c r="AD2260" s="12"/>
    </row>
    <row r="2261" spans="3:30" ht="18.75" hidden="1">
      <c r="C2261" s="12"/>
      <c r="D2261" s="13"/>
      <c r="F2261" s="12"/>
      <c r="G2261" s="13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1"/>
      <c r="T2261" s="12"/>
      <c r="U2261" s="121"/>
      <c r="V2261" s="12"/>
      <c r="W2261" s="12"/>
      <c r="X2261" s="12"/>
      <c r="Y2261" s="12"/>
      <c r="Z2261" s="12"/>
      <c r="AA2261" s="12"/>
      <c r="AB2261" s="12"/>
      <c r="AC2261" s="12"/>
      <c r="AD2261" s="12"/>
    </row>
    <row r="2262" spans="3:30" ht="18.75" hidden="1">
      <c r="C2262" s="12"/>
      <c r="D2262" s="13"/>
      <c r="F2262" s="12"/>
      <c r="G2262" s="13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1"/>
      <c r="T2262" s="12"/>
      <c r="U2262" s="121"/>
      <c r="V2262" s="12"/>
      <c r="W2262" s="12"/>
      <c r="X2262" s="12"/>
      <c r="Y2262" s="12"/>
      <c r="Z2262" s="12"/>
      <c r="AA2262" s="12"/>
      <c r="AB2262" s="12"/>
      <c r="AC2262" s="12"/>
      <c r="AD2262" s="12"/>
    </row>
    <row r="2263" spans="3:30" ht="18.75" hidden="1">
      <c r="C2263" s="12"/>
      <c r="D2263" s="13"/>
      <c r="F2263" s="12"/>
      <c r="G2263" s="13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1"/>
      <c r="T2263" s="12"/>
      <c r="U2263" s="121"/>
      <c r="V2263" s="12"/>
      <c r="W2263" s="12"/>
      <c r="X2263" s="12"/>
      <c r="Y2263" s="12"/>
      <c r="Z2263" s="12"/>
      <c r="AA2263" s="12"/>
      <c r="AB2263" s="12"/>
      <c r="AC2263" s="12"/>
      <c r="AD2263" s="12"/>
    </row>
    <row r="2264" spans="3:30" ht="18.75" hidden="1">
      <c r="C2264" s="12"/>
      <c r="D2264" s="13"/>
      <c r="F2264" s="12"/>
      <c r="G2264" s="13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1"/>
      <c r="T2264" s="12"/>
      <c r="U2264" s="121"/>
      <c r="V2264" s="12"/>
      <c r="W2264" s="12"/>
      <c r="X2264" s="12"/>
      <c r="Y2264" s="12"/>
      <c r="Z2264" s="12"/>
      <c r="AA2264" s="12"/>
      <c r="AB2264" s="12"/>
      <c r="AC2264" s="12"/>
      <c r="AD2264" s="12"/>
    </row>
    <row r="2265" spans="3:30" ht="18.75" hidden="1">
      <c r="C2265" s="12"/>
      <c r="D2265" s="13"/>
      <c r="F2265" s="12"/>
      <c r="G2265" s="13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1"/>
      <c r="T2265" s="12"/>
      <c r="U2265" s="121"/>
      <c r="V2265" s="12"/>
      <c r="W2265" s="12"/>
      <c r="X2265" s="12"/>
      <c r="Y2265" s="12"/>
      <c r="Z2265" s="12"/>
      <c r="AA2265" s="12"/>
      <c r="AB2265" s="12"/>
      <c r="AC2265" s="12"/>
      <c r="AD2265" s="12"/>
    </row>
    <row r="2266" spans="3:30" ht="18.75" hidden="1">
      <c r="C2266" s="12"/>
      <c r="D2266" s="13"/>
      <c r="F2266" s="12"/>
      <c r="G2266" s="13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1"/>
      <c r="T2266" s="12"/>
      <c r="U2266" s="121"/>
      <c r="V2266" s="12"/>
      <c r="W2266" s="12"/>
      <c r="X2266" s="12"/>
      <c r="Y2266" s="12"/>
      <c r="Z2266" s="12"/>
      <c r="AA2266" s="12"/>
      <c r="AB2266" s="12"/>
      <c r="AC2266" s="12"/>
      <c r="AD2266" s="12"/>
    </row>
    <row r="2267" spans="3:30" ht="18.75" hidden="1">
      <c r="C2267" s="12"/>
      <c r="D2267" s="13"/>
      <c r="F2267" s="12"/>
      <c r="G2267" s="13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1"/>
      <c r="T2267" s="12"/>
      <c r="U2267" s="121"/>
      <c r="V2267" s="12"/>
      <c r="W2267" s="12"/>
      <c r="X2267" s="12"/>
      <c r="Y2267" s="12"/>
      <c r="Z2267" s="12"/>
      <c r="AA2267" s="12"/>
      <c r="AB2267" s="12"/>
      <c r="AC2267" s="12"/>
      <c r="AD2267" s="12"/>
    </row>
    <row r="2268" spans="3:30" ht="18.75" hidden="1">
      <c r="C2268" s="12"/>
      <c r="D2268" s="13"/>
      <c r="F2268" s="12"/>
      <c r="G2268" s="13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1"/>
      <c r="T2268" s="12"/>
      <c r="U2268" s="121"/>
      <c r="V2268" s="12"/>
      <c r="W2268" s="12"/>
      <c r="X2268" s="12"/>
      <c r="Y2268" s="12"/>
      <c r="Z2268" s="12"/>
      <c r="AA2268" s="12"/>
      <c r="AB2268" s="12"/>
      <c r="AC2268" s="12"/>
      <c r="AD2268" s="12"/>
    </row>
    <row r="2269" spans="3:30" ht="18.75" hidden="1">
      <c r="C2269" s="12"/>
      <c r="D2269" s="13"/>
      <c r="F2269" s="12"/>
      <c r="G2269" s="13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1"/>
      <c r="T2269" s="12"/>
      <c r="U2269" s="121"/>
      <c r="V2269" s="12"/>
      <c r="W2269" s="12"/>
      <c r="X2269" s="12"/>
      <c r="Y2269" s="12"/>
      <c r="Z2269" s="12"/>
      <c r="AA2269" s="12"/>
      <c r="AB2269" s="12"/>
      <c r="AC2269" s="12"/>
      <c r="AD2269" s="12"/>
    </row>
    <row r="2270" spans="3:30" ht="18.75" hidden="1">
      <c r="C2270" s="12"/>
      <c r="D2270" s="13"/>
      <c r="F2270" s="12"/>
      <c r="G2270" s="13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1"/>
      <c r="T2270" s="12"/>
      <c r="U2270" s="121"/>
      <c r="V2270" s="12"/>
      <c r="W2270" s="12"/>
      <c r="X2270" s="12"/>
      <c r="Y2270" s="12"/>
      <c r="Z2270" s="12"/>
      <c r="AA2270" s="12"/>
      <c r="AB2270" s="12"/>
      <c r="AC2270" s="12"/>
      <c r="AD2270" s="12"/>
    </row>
    <row r="2271" spans="3:30" ht="18.75" hidden="1">
      <c r="C2271" s="12"/>
      <c r="D2271" s="13"/>
      <c r="F2271" s="12"/>
      <c r="G2271" s="13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1"/>
      <c r="T2271" s="12"/>
      <c r="U2271" s="121"/>
      <c r="V2271" s="12"/>
      <c r="W2271" s="12"/>
      <c r="X2271" s="12"/>
      <c r="Y2271" s="12"/>
      <c r="Z2271" s="12"/>
      <c r="AA2271" s="12"/>
      <c r="AB2271" s="12"/>
      <c r="AC2271" s="12"/>
      <c r="AD2271" s="12"/>
    </row>
    <row r="2272" spans="3:30" ht="18.75" hidden="1">
      <c r="C2272" s="12"/>
      <c r="D2272" s="13"/>
      <c r="F2272" s="12"/>
      <c r="G2272" s="13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1"/>
      <c r="T2272" s="12"/>
      <c r="U2272" s="121"/>
      <c r="V2272" s="12"/>
      <c r="W2272" s="12"/>
      <c r="X2272" s="12"/>
      <c r="Y2272" s="12"/>
      <c r="Z2272" s="12"/>
      <c r="AA2272" s="12"/>
      <c r="AB2272" s="12"/>
      <c r="AC2272" s="12"/>
      <c r="AD2272" s="12"/>
    </row>
    <row r="2273" spans="3:30" ht="18.75" hidden="1">
      <c r="C2273" s="12"/>
      <c r="D2273" s="13"/>
      <c r="F2273" s="12"/>
      <c r="G2273" s="13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1"/>
      <c r="T2273" s="12"/>
      <c r="U2273" s="121"/>
      <c r="V2273" s="12"/>
      <c r="W2273" s="12"/>
      <c r="X2273" s="12"/>
      <c r="Y2273" s="12"/>
      <c r="Z2273" s="12"/>
      <c r="AA2273" s="12"/>
      <c r="AB2273" s="12"/>
      <c r="AC2273" s="12"/>
      <c r="AD2273" s="12"/>
    </row>
    <row r="2274" spans="3:30" ht="18.75" hidden="1">
      <c r="C2274" s="12"/>
      <c r="D2274" s="13"/>
      <c r="F2274" s="12"/>
      <c r="G2274" s="13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1"/>
      <c r="T2274" s="12"/>
      <c r="U2274" s="121"/>
      <c r="V2274" s="12"/>
      <c r="W2274" s="12"/>
      <c r="X2274" s="12"/>
      <c r="Y2274" s="12"/>
      <c r="Z2274" s="12"/>
      <c r="AA2274" s="12"/>
      <c r="AB2274" s="12"/>
      <c r="AC2274" s="12"/>
      <c r="AD2274" s="12"/>
    </row>
    <row r="2275" spans="3:30" ht="18.75" hidden="1">
      <c r="C2275" s="12"/>
      <c r="D2275" s="13"/>
      <c r="F2275" s="12"/>
      <c r="G2275" s="13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1"/>
      <c r="T2275" s="12"/>
      <c r="U2275" s="121"/>
      <c r="V2275" s="12"/>
      <c r="W2275" s="12"/>
      <c r="X2275" s="12"/>
      <c r="Y2275" s="12"/>
      <c r="Z2275" s="12"/>
      <c r="AA2275" s="12"/>
      <c r="AB2275" s="12"/>
      <c r="AC2275" s="12"/>
      <c r="AD2275" s="12"/>
    </row>
    <row r="2276" spans="3:30" ht="18.75" hidden="1">
      <c r="C2276" s="12"/>
      <c r="D2276" s="13"/>
      <c r="F2276" s="12"/>
      <c r="G2276" s="13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1"/>
      <c r="T2276" s="12"/>
      <c r="U2276" s="121"/>
      <c r="V2276" s="12"/>
      <c r="W2276" s="12"/>
      <c r="X2276" s="12"/>
      <c r="Y2276" s="12"/>
      <c r="Z2276" s="12"/>
      <c r="AA2276" s="12"/>
      <c r="AB2276" s="12"/>
      <c r="AC2276" s="12"/>
      <c r="AD2276" s="12"/>
    </row>
    <row r="2277" spans="3:30" ht="18.75" hidden="1">
      <c r="C2277" s="12"/>
      <c r="D2277" s="13"/>
      <c r="F2277" s="12"/>
      <c r="G2277" s="13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1"/>
      <c r="T2277" s="12"/>
      <c r="U2277" s="121"/>
      <c r="V2277" s="12"/>
      <c r="W2277" s="12"/>
      <c r="X2277" s="12"/>
      <c r="Y2277" s="12"/>
      <c r="Z2277" s="12"/>
      <c r="AA2277" s="12"/>
      <c r="AB2277" s="12"/>
      <c r="AC2277" s="12"/>
      <c r="AD2277" s="12"/>
    </row>
    <row r="2278" spans="3:30" ht="18.75" hidden="1">
      <c r="C2278" s="12"/>
      <c r="D2278" s="13"/>
      <c r="F2278" s="12"/>
      <c r="G2278" s="13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1"/>
      <c r="T2278" s="12"/>
      <c r="U2278" s="121"/>
      <c r="V2278" s="12"/>
      <c r="W2278" s="12"/>
      <c r="X2278" s="12"/>
      <c r="Y2278" s="12"/>
      <c r="Z2278" s="12"/>
      <c r="AA2278" s="12"/>
      <c r="AB2278" s="12"/>
      <c r="AC2278" s="12"/>
      <c r="AD2278" s="12"/>
    </row>
    <row r="2279" spans="3:30" ht="18.75" hidden="1">
      <c r="C2279" s="12"/>
      <c r="D2279" s="13"/>
      <c r="F2279" s="12"/>
      <c r="G2279" s="13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1"/>
      <c r="T2279" s="12"/>
      <c r="U2279" s="121"/>
      <c r="V2279" s="12"/>
      <c r="W2279" s="12"/>
      <c r="X2279" s="12"/>
      <c r="Y2279" s="12"/>
      <c r="Z2279" s="12"/>
      <c r="AA2279" s="12"/>
      <c r="AB2279" s="12"/>
      <c r="AC2279" s="12"/>
      <c r="AD2279" s="12"/>
    </row>
    <row r="2280" spans="3:30" ht="18.75" hidden="1">
      <c r="C2280" s="12"/>
      <c r="D2280" s="13"/>
      <c r="F2280" s="12"/>
      <c r="G2280" s="13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1"/>
      <c r="T2280" s="12"/>
      <c r="U2280" s="121"/>
      <c r="V2280" s="12"/>
      <c r="W2280" s="12"/>
      <c r="X2280" s="12"/>
      <c r="Y2280" s="12"/>
      <c r="Z2280" s="12"/>
      <c r="AA2280" s="12"/>
      <c r="AB2280" s="12"/>
      <c r="AC2280" s="12"/>
      <c r="AD2280" s="12"/>
    </row>
    <row r="2281" spans="3:30" ht="18.75" hidden="1">
      <c r="C2281" s="12"/>
      <c r="D2281" s="13"/>
      <c r="F2281" s="12"/>
      <c r="G2281" s="13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1"/>
      <c r="T2281" s="12"/>
      <c r="U2281" s="121"/>
      <c r="V2281" s="12"/>
      <c r="W2281" s="12"/>
      <c r="X2281" s="12"/>
      <c r="Y2281" s="12"/>
      <c r="Z2281" s="12"/>
      <c r="AA2281" s="12"/>
      <c r="AB2281" s="12"/>
      <c r="AC2281" s="12"/>
      <c r="AD2281" s="12"/>
    </row>
    <row r="2282" spans="3:30" ht="18.75" hidden="1">
      <c r="C2282" s="12"/>
      <c r="D2282" s="13"/>
      <c r="F2282" s="12"/>
      <c r="G2282" s="13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1"/>
      <c r="T2282" s="12"/>
      <c r="U2282" s="121"/>
      <c r="V2282" s="12"/>
      <c r="W2282" s="12"/>
      <c r="X2282" s="12"/>
      <c r="Y2282" s="12"/>
      <c r="Z2282" s="12"/>
      <c r="AA2282" s="12"/>
      <c r="AB2282" s="12"/>
      <c r="AC2282" s="12"/>
      <c r="AD2282" s="12"/>
    </row>
    <row r="2283" spans="3:30" ht="18.75" hidden="1">
      <c r="C2283" s="12"/>
      <c r="D2283" s="13"/>
      <c r="F2283" s="12"/>
      <c r="G2283" s="13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1"/>
      <c r="T2283" s="12"/>
      <c r="U2283" s="121"/>
      <c r="V2283" s="12"/>
      <c r="W2283" s="12"/>
      <c r="X2283" s="12"/>
      <c r="Y2283" s="12"/>
      <c r="Z2283" s="12"/>
      <c r="AA2283" s="12"/>
      <c r="AB2283" s="12"/>
      <c r="AC2283" s="12"/>
      <c r="AD2283" s="12"/>
    </row>
    <row r="2284" spans="3:30" ht="18.75" hidden="1">
      <c r="C2284" s="12"/>
      <c r="D2284" s="13"/>
      <c r="F2284" s="12"/>
      <c r="G2284" s="13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1"/>
      <c r="T2284" s="12"/>
      <c r="U2284" s="121"/>
      <c r="V2284" s="12"/>
      <c r="W2284" s="12"/>
      <c r="X2284" s="12"/>
      <c r="Y2284" s="12"/>
      <c r="Z2284" s="12"/>
      <c r="AA2284" s="12"/>
      <c r="AB2284" s="12"/>
      <c r="AC2284" s="12"/>
      <c r="AD2284" s="12"/>
    </row>
    <row r="2285" spans="3:30" ht="18.75" hidden="1">
      <c r="C2285" s="12"/>
      <c r="D2285" s="13"/>
      <c r="F2285" s="12"/>
      <c r="G2285" s="13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1"/>
      <c r="T2285" s="12"/>
      <c r="U2285" s="121"/>
      <c r="V2285" s="12"/>
      <c r="W2285" s="12"/>
      <c r="X2285" s="12"/>
      <c r="Y2285" s="12"/>
      <c r="Z2285" s="12"/>
      <c r="AA2285" s="12"/>
      <c r="AB2285" s="12"/>
      <c r="AC2285" s="12"/>
      <c r="AD2285" s="12"/>
    </row>
    <row r="2286" spans="3:30" ht="18.75" hidden="1">
      <c r="C2286" s="12"/>
      <c r="D2286" s="13"/>
      <c r="F2286" s="12"/>
      <c r="G2286" s="13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1"/>
      <c r="T2286" s="12"/>
      <c r="U2286" s="121"/>
      <c r="V2286" s="12"/>
      <c r="W2286" s="12"/>
      <c r="X2286" s="12"/>
      <c r="Y2286" s="12"/>
      <c r="Z2286" s="12"/>
      <c r="AA2286" s="12"/>
      <c r="AB2286" s="12"/>
      <c r="AC2286" s="12"/>
      <c r="AD2286" s="12"/>
    </row>
    <row r="2287" spans="3:30" ht="18.75" hidden="1">
      <c r="C2287" s="12"/>
      <c r="D2287" s="13"/>
      <c r="F2287" s="12"/>
      <c r="G2287" s="13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1"/>
      <c r="T2287" s="12"/>
      <c r="U2287" s="121"/>
      <c r="V2287" s="12"/>
      <c r="W2287" s="12"/>
      <c r="X2287" s="12"/>
      <c r="Y2287" s="12"/>
      <c r="Z2287" s="12"/>
      <c r="AA2287" s="12"/>
      <c r="AB2287" s="12"/>
      <c r="AC2287" s="12"/>
      <c r="AD2287" s="12"/>
    </row>
    <row r="2288" spans="3:30" ht="18.75" hidden="1">
      <c r="C2288" s="12"/>
      <c r="D2288" s="13"/>
      <c r="F2288" s="12"/>
      <c r="G2288" s="13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1"/>
      <c r="T2288" s="12"/>
      <c r="U2288" s="121"/>
      <c r="V2288" s="12"/>
      <c r="W2288" s="12"/>
      <c r="X2288" s="12"/>
      <c r="Y2288" s="12"/>
      <c r="Z2288" s="12"/>
      <c r="AA2288" s="12"/>
      <c r="AB2288" s="12"/>
      <c r="AC2288" s="12"/>
      <c r="AD2288" s="12"/>
    </row>
    <row r="2289" spans="3:30" ht="18.75" hidden="1">
      <c r="C2289" s="12"/>
      <c r="D2289" s="13"/>
      <c r="F2289" s="12"/>
      <c r="G2289" s="13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1"/>
      <c r="T2289" s="12"/>
      <c r="U2289" s="121"/>
      <c r="V2289" s="12"/>
      <c r="W2289" s="12"/>
      <c r="X2289" s="12"/>
      <c r="Y2289" s="12"/>
      <c r="Z2289" s="12"/>
      <c r="AA2289" s="12"/>
      <c r="AB2289" s="12"/>
      <c r="AC2289" s="12"/>
      <c r="AD2289" s="12"/>
    </row>
    <row r="2290" spans="3:30" ht="18.75" hidden="1">
      <c r="C2290" s="12"/>
      <c r="D2290" s="13"/>
      <c r="F2290" s="12"/>
      <c r="G2290" s="13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1"/>
      <c r="T2290" s="12"/>
      <c r="U2290" s="121"/>
      <c r="V2290" s="12"/>
      <c r="W2290" s="12"/>
      <c r="X2290" s="12"/>
      <c r="Y2290" s="12"/>
      <c r="Z2290" s="12"/>
      <c r="AA2290" s="12"/>
      <c r="AB2290" s="12"/>
      <c r="AC2290" s="12"/>
      <c r="AD2290" s="12"/>
    </row>
    <row r="2291" spans="3:30" ht="18.75" hidden="1">
      <c r="C2291" s="12"/>
      <c r="D2291" s="13"/>
      <c r="F2291" s="12"/>
      <c r="G2291" s="13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1"/>
      <c r="T2291" s="12"/>
      <c r="U2291" s="121"/>
      <c r="V2291" s="12"/>
      <c r="W2291" s="12"/>
      <c r="X2291" s="12"/>
      <c r="Y2291" s="12"/>
      <c r="Z2291" s="12"/>
      <c r="AA2291" s="12"/>
      <c r="AB2291" s="12"/>
      <c r="AC2291" s="12"/>
      <c r="AD2291" s="12"/>
    </row>
    <row r="2292" spans="3:30" ht="18.75" hidden="1">
      <c r="C2292" s="12"/>
      <c r="D2292" s="13"/>
      <c r="F2292" s="12"/>
      <c r="G2292" s="13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1"/>
      <c r="T2292" s="12"/>
      <c r="U2292" s="121"/>
      <c r="V2292" s="12"/>
      <c r="W2292" s="12"/>
      <c r="X2292" s="12"/>
      <c r="Y2292" s="12"/>
      <c r="Z2292" s="12"/>
      <c r="AA2292" s="12"/>
      <c r="AB2292" s="12"/>
      <c r="AC2292" s="12"/>
      <c r="AD2292" s="12"/>
    </row>
    <row r="2293" spans="3:30" ht="18.75" hidden="1">
      <c r="C2293" s="12"/>
      <c r="D2293" s="13"/>
      <c r="F2293" s="12"/>
      <c r="G2293" s="13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1"/>
      <c r="T2293" s="12"/>
      <c r="U2293" s="121"/>
      <c r="V2293" s="12"/>
      <c r="W2293" s="12"/>
      <c r="X2293" s="12"/>
      <c r="Y2293" s="12"/>
      <c r="Z2293" s="12"/>
      <c r="AA2293" s="12"/>
      <c r="AB2293" s="12"/>
      <c r="AC2293" s="12"/>
      <c r="AD2293" s="12"/>
    </row>
    <row r="2294" spans="3:30" ht="18.75" hidden="1">
      <c r="C2294" s="12"/>
      <c r="D2294" s="13"/>
      <c r="F2294" s="12"/>
      <c r="G2294" s="13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1"/>
      <c r="T2294" s="12"/>
      <c r="U2294" s="121"/>
      <c r="V2294" s="12"/>
      <c r="W2294" s="12"/>
      <c r="X2294" s="12"/>
      <c r="Y2294" s="12"/>
      <c r="Z2294" s="12"/>
      <c r="AA2294" s="12"/>
      <c r="AB2294" s="12"/>
      <c r="AC2294" s="12"/>
      <c r="AD2294" s="12"/>
    </row>
    <row r="2295" spans="3:30" ht="18.75" hidden="1">
      <c r="C2295" s="12"/>
      <c r="D2295" s="13"/>
      <c r="F2295" s="12"/>
      <c r="G2295" s="13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1"/>
      <c r="T2295" s="12"/>
      <c r="U2295" s="121"/>
      <c r="V2295" s="12"/>
      <c r="W2295" s="12"/>
      <c r="X2295" s="12"/>
      <c r="Y2295" s="12"/>
      <c r="Z2295" s="12"/>
      <c r="AA2295" s="12"/>
      <c r="AB2295" s="12"/>
      <c r="AC2295" s="12"/>
      <c r="AD2295" s="12"/>
    </row>
    <row r="2296" spans="3:30" ht="18.75" hidden="1">
      <c r="C2296" s="12"/>
      <c r="D2296" s="13"/>
      <c r="F2296" s="12"/>
      <c r="G2296" s="13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1"/>
      <c r="T2296" s="12"/>
      <c r="U2296" s="121"/>
      <c r="V2296" s="12"/>
      <c r="W2296" s="12"/>
      <c r="X2296" s="12"/>
      <c r="Y2296" s="12"/>
      <c r="Z2296" s="12"/>
      <c r="AA2296" s="12"/>
      <c r="AB2296" s="12"/>
      <c r="AC2296" s="12"/>
      <c r="AD2296" s="12"/>
    </row>
    <row r="2297" spans="3:30" ht="18.75" hidden="1">
      <c r="C2297" s="12"/>
      <c r="D2297" s="13"/>
      <c r="F2297" s="12"/>
      <c r="G2297" s="13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1"/>
      <c r="T2297" s="12"/>
      <c r="U2297" s="121"/>
      <c r="V2297" s="12"/>
      <c r="W2297" s="12"/>
      <c r="X2297" s="12"/>
      <c r="Y2297" s="12"/>
      <c r="Z2297" s="12"/>
      <c r="AA2297" s="12"/>
      <c r="AB2297" s="12"/>
      <c r="AC2297" s="12"/>
      <c r="AD2297" s="12"/>
    </row>
    <row r="2298" spans="3:30" ht="18.75" hidden="1">
      <c r="C2298" s="12"/>
      <c r="D2298" s="13"/>
      <c r="F2298" s="12"/>
      <c r="G2298" s="13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1"/>
      <c r="T2298" s="12"/>
      <c r="U2298" s="121"/>
      <c r="V2298" s="12"/>
      <c r="W2298" s="12"/>
      <c r="X2298" s="12"/>
      <c r="Y2298" s="12"/>
      <c r="Z2298" s="12"/>
      <c r="AA2298" s="12"/>
      <c r="AB2298" s="12"/>
      <c r="AC2298" s="12"/>
      <c r="AD2298" s="12"/>
    </row>
    <row r="2299" spans="3:30" ht="18.75" hidden="1">
      <c r="C2299" s="12"/>
      <c r="D2299" s="13"/>
      <c r="F2299" s="12"/>
      <c r="G2299" s="13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1"/>
      <c r="T2299" s="12"/>
      <c r="U2299" s="121"/>
      <c r="V2299" s="12"/>
      <c r="W2299" s="12"/>
      <c r="X2299" s="12"/>
      <c r="Y2299" s="12"/>
      <c r="Z2299" s="12"/>
      <c r="AA2299" s="12"/>
      <c r="AB2299" s="12"/>
      <c r="AC2299" s="12"/>
      <c r="AD2299" s="12"/>
    </row>
    <row r="2300" spans="3:30" ht="18.75" hidden="1">
      <c r="C2300" s="12"/>
      <c r="D2300" s="13"/>
      <c r="F2300" s="12"/>
      <c r="G2300" s="13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1"/>
      <c r="T2300" s="12"/>
      <c r="U2300" s="121"/>
      <c r="V2300" s="12"/>
      <c r="W2300" s="12"/>
      <c r="X2300" s="12"/>
      <c r="Y2300" s="12"/>
      <c r="Z2300" s="12"/>
      <c r="AA2300" s="12"/>
      <c r="AB2300" s="12"/>
      <c r="AC2300" s="12"/>
      <c r="AD2300" s="12"/>
    </row>
    <row r="2301" spans="3:30" ht="18.75" hidden="1">
      <c r="C2301" s="12"/>
      <c r="D2301" s="13"/>
      <c r="F2301" s="12"/>
      <c r="G2301" s="13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1"/>
      <c r="T2301" s="12"/>
      <c r="U2301" s="121"/>
      <c r="V2301" s="12"/>
      <c r="W2301" s="12"/>
      <c r="X2301" s="12"/>
      <c r="Y2301" s="12"/>
      <c r="Z2301" s="12"/>
      <c r="AA2301" s="12"/>
      <c r="AB2301" s="12"/>
      <c r="AC2301" s="12"/>
      <c r="AD2301" s="12"/>
    </row>
  </sheetData>
  <sheetProtection/>
  <mergeCells count="49">
    <mergeCell ref="B16:AB16"/>
    <mergeCell ref="B17:AB17"/>
    <mergeCell ref="B475:C475"/>
    <mergeCell ref="H475:AA475"/>
    <mergeCell ref="H477:AD477"/>
    <mergeCell ref="B142:B144"/>
    <mergeCell ref="B438:C438"/>
    <mergeCell ref="E438:F438"/>
    <mergeCell ref="E467:AD467"/>
    <mergeCell ref="E470:H470"/>
    <mergeCell ref="B147:B149"/>
    <mergeCell ref="C147:C149"/>
    <mergeCell ref="B23:C23"/>
    <mergeCell ref="E23:F23"/>
    <mergeCell ref="B79:C79"/>
    <mergeCell ref="E79:F79"/>
    <mergeCell ref="B105:C105"/>
    <mergeCell ref="E105:F105"/>
    <mergeCell ref="B57:C57"/>
    <mergeCell ref="B44:C44"/>
    <mergeCell ref="H20:H21"/>
    <mergeCell ref="I20:AA20"/>
    <mergeCell ref="AB20:AB22"/>
    <mergeCell ref="AC20:AD20"/>
    <mergeCell ref="J21:AA21"/>
    <mergeCell ref="AC21:AC22"/>
    <mergeCell ref="AD21:AD22"/>
    <mergeCell ref="B20:B22"/>
    <mergeCell ref="C20:C22"/>
    <mergeCell ref="D20:D22"/>
    <mergeCell ref="E20:E22"/>
    <mergeCell ref="F20:F22"/>
    <mergeCell ref="G20:G22"/>
    <mergeCell ref="B154:B156"/>
    <mergeCell ref="B157:B158"/>
    <mergeCell ref="C157:C158"/>
    <mergeCell ref="B162:B163"/>
    <mergeCell ref="C162:C163"/>
    <mergeCell ref="B152:B153"/>
    <mergeCell ref="C152:C153"/>
    <mergeCell ref="B416:C416"/>
    <mergeCell ref="B188:B190"/>
    <mergeCell ref="C188:C190"/>
    <mergeCell ref="B165:B166"/>
    <mergeCell ref="C165:C166"/>
    <mergeCell ref="B302:B303"/>
    <mergeCell ref="C302:C303"/>
    <mergeCell ref="B168:B170"/>
    <mergeCell ref="C168:C170"/>
  </mergeCells>
  <printOptions/>
  <pageMargins left="0.31496062992125984" right="0.31496062992125984" top="0.7480314960629921" bottom="0.35433070866141736" header="0.31496062992125984" footer="0.31496062992125984"/>
  <pageSetup fitToHeight="8" fitToWidth="2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 г. Хабаровска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Достова Н.В.</dc:creator>
  <cp:keywords/>
  <dc:description/>
  <cp:lastModifiedBy>Windows User</cp:lastModifiedBy>
  <cp:lastPrinted>2015-04-28T08:52:50Z</cp:lastPrinted>
  <dcterms:created xsi:type="dcterms:W3CDTF">2011-06-27T23:52:34Z</dcterms:created>
  <dcterms:modified xsi:type="dcterms:W3CDTF">2015-05-07T02:27:18Z</dcterms:modified>
  <cp:category/>
  <cp:version/>
  <cp:contentType/>
  <cp:contentStatus/>
</cp:coreProperties>
</file>